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W:\COMMUN\GT Candidats à l'accréd\Grilles\Documents relus\VF\"/>
    </mc:Choice>
  </mc:AlternateContent>
  <xr:revisionPtr revIDLastSave="0" documentId="13_ncr:1_{8D09F722-137D-4C17-A199-D3601E2FDDC0}" xr6:coauthVersionLast="41" xr6:coauthVersionMax="41" xr10:uidLastSave="{00000000-0000-0000-0000-000000000000}"/>
  <bookViews>
    <workbookView xWindow="-120" yWindow="-120" windowWidth="29040" windowHeight="15840" tabRatio="836" activeTab="2" xr2:uid="{00000000-000D-0000-FFFF-FFFF00000000}"/>
  </bookViews>
  <sheets>
    <sheet name="Page de garde" sheetId="26" r:id="rId1"/>
    <sheet name="Auto-évaluation" sheetId="19" r:id="rId2"/>
    <sheet name="Graphiques" sheetId="20" r:id="rId3"/>
    <sheet name="Glossaire" sheetId="25" r:id="rId4"/>
  </sheets>
  <definedNames>
    <definedName name="_xlnm.Print_Titles" localSheetId="1">'Auto-évaluation'!$2:$2</definedName>
    <definedName name="OUI_NON">#REF!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05" i="19" l="1"/>
  <c r="H106" i="19"/>
  <c r="H67" i="19"/>
  <c r="I67" i="19" s="1"/>
  <c r="B19" i="20" s="1"/>
  <c r="H64" i="19"/>
  <c r="H65" i="19"/>
  <c r="H69" i="19"/>
  <c r="H70" i="19"/>
  <c r="H71" i="19"/>
  <c r="H72" i="19"/>
  <c r="H73" i="19"/>
  <c r="H28" i="19"/>
  <c r="H27" i="19"/>
  <c r="H57" i="19"/>
  <c r="H58" i="19"/>
  <c r="H59" i="19"/>
  <c r="H115" i="19"/>
  <c r="H113" i="19"/>
  <c r="H114" i="19"/>
  <c r="H116" i="19"/>
  <c r="H108" i="19"/>
  <c r="H109" i="19"/>
  <c r="H110" i="19"/>
  <c r="H111" i="19"/>
  <c r="H100" i="19"/>
  <c r="I100" i="19"/>
  <c r="B28" i="20" s="1"/>
  <c r="H88" i="19"/>
  <c r="H89" i="19"/>
  <c r="H90" i="19"/>
  <c r="H91" i="19"/>
  <c r="H75" i="19"/>
  <c r="H76" i="19"/>
  <c r="H77" i="19"/>
  <c r="H78" i="19"/>
  <c r="H79" i="19"/>
  <c r="H80" i="19"/>
  <c r="H53" i="19"/>
  <c r="H52" i="19"/>
  <c r="H54" i="19"/>
  <c r="H55" i="19"/>
  <c r="H47" i="19"/>
  <c r="H48" i="19"/>
  <c r="H49" i="19"/>
  <c r="H50" i="19"/>
  <c r="H42" i="19"/>
  <c r="H43" i="19"/>
  <c r="H44" i="19"/>
  <c r="H30" i="19"/>
  <c r="H31" i="19"/>
  <c r="H32" i="19"/>
  <c r="H33" i="19"/>
  <c r="H34" i="19"/>
  <c r="H35" i="19"/>
  <c r="H36" i="19"/>
  <c r="H37" i="19"/>
  <c r="H20" i="19"/>
  <c r="H21" i="19"/>
  <c r="H22" i="19"/>
  <c r="H25" i="19"/>
  <c r="H23" i="19"/>
  <c r="H24" i="19"/>
  <c r="H12" i="19"/>
  <c r="H14" i="19"/>
  <c r="H16" i="19"/>
  <c r="H17" i="19"/>
  <c r="H10" i="19"/>
  <c r="H11" i="19"/>
  <c r="H13" i="19"/>
  <c r="H15" i="19"/>
  <c r="H7" i="19"/>
  <c r="H8" i="19"/>
  <c r="H118" i="19"/>
  <c r="H119" i="19"/>
  <c r="H102" i="19"/>
  <c r="H103" i="19"/>
  <c r="H94" i="19"/>
  <c r="I94" i="19" s="1"/>
  <c r="H95" i="19"/>
  <c r="H97" i="19"/>
  <c r="H98" i="19"/>
  <c r="H85" i="19"/>
  <c r="H86" i="19"/>
  <c r="H82" i="19"/>
  <c r="H83" i="19"/>
  <c r="H61" i="19"/>
  <c r="I61" i="19" s="1"/>
  <c r="B17" i="20" s="1"/>
  <c r="H62" i="19"/>
  <c r="H39" i="19"/>
  <c r="H40" i="19"/>
  <c r="H5" i="19"/>
  <c r="I5" i="19" s="1"/>
  <c r="I97" i="19" l="1"/>
  <c r="B27" i="20" s="1"/>
  <c r="I39" i="19"/>
  <c r="B11" i="20" s="1"/>
  <c r="I85" i="19"/>
  <c r="B23" i="20" s="1"/>
  <c r="I118" i="19"/>
  <c r="B33" i="20" s="1"/>
  <c r="I64" i="19"/>
  <c r="B18" i="20" s="1"/>
  <c r="I82" i="19"/>
  <c r="B22" i="20" s="1"/>
  <c r="I102" i="19"/>
  <c r="B29" i="20" s="1"/>
  <c r="I7" i="19"/>
  <c r="B5" i="20" s="1"/>
  <c r="I20" i="19"/>
  <c r="I10" i="19"/>
  <c r="J10" i="19" s="1"/>
  <c r="B6" i="20" s="1"/>
  <c r="I52" i="19"/>
  <c r="B15" i="20" s="1"/>
  <c r="I113" i="19"/>
  <c r="B32" i="20" s="1"/>
  <c r="I69" i="19"/>
  <c r="B20" i="20" s="1"/>
  <c r="I47" i="19"/>
  <c r="I108" i="19"/>
  <c r="B31" i="20" s="1"/>
  <c r="I57" i="19"/>
  <c r="B16" i="20" s="1"/>
  <c r="I30" i="19"/>
  <c r="B10" i="20" s="1"/>
  <c r="I42" i="19"/>
  <c r="B12" i="20" s="1"/>
  <c r="I75" i="19"/>
  <c r="B21" i="20" s="1"/>
  <c r="I88" i="19"/>
  <c r="B24" i="20" s="1"/>
  <c r="I27" i="19"/>
  <c r="B9" i="20" s="1"/>
  <c r="I105" i="19"/>
  <c r="B30" i="20" s="1"/>
  <c r="B26" i="20"/>
  <c r="B4" i="20"/>
  <c r="J47" i="19" l="1"/>
  <c r="B13" i="20" s="1"/>
  <c r="J20" i="19"/>
  <c r="B7" i="20" s="1"/>
  <c r="B8" i="20"/>
  <c r="B14" i="20"/>
  <c r="J5" i="19"/>
  <c r="B3" i="20" s="1"/>
  <c r="J94" i="19"/>
  <c r="B25" i="20" s="1"/>
</calcChain>
</file>

<file path=xl/sharedStrings.xml><?xml version="1.0" encoding="utf-8"?>
<sst xmlns="http://schemas.openxmlformats.org/spreadsheetml/2006/main" count="170" uniqueCount="140">
  <si>
    <t>Oui et je peux
le prouver</t>
  </si>
  <si>
    <t>Partiellement
ou en cours</t>
  </si>
  <si>
    <t>Non</t>
  </si>
  <si>
    <t>Non applicable</t>
  </si>
  <si>
    <t>4. EXIGENCES GENERALES</t>
  </si>
  <si>
    <t>%</t>
  </si>
  <si>
    <t>Existe-t-il des moyens visant à assurer  que l’organisme exerce ses activités en toute impartialité et que les risques susceptibles de porter atteinte à cette dernière sont régulièrement identifiés ?</t>
  </si>
  <si>
    <t>4.1 Impartialité</t>
  </si>
  <si>
    <t>Assurez-vous la confidentialité des informations générées au cours de la réalisation des activités de l’organisme ou toutes autres informations obtenues ?</t>
  </si>
  <si>
    <t>Indiquez-vous au client, à l’avance, les informations que vous avez l’intention de rendre publiques ?</t>
  </si>
  <si>
    <t>Les activités exercées par l’organisme conformément au référentiel d’accréditation (NF EN ISO/IEC 17025) sont-elles documentées ?</t>
  </si>
  <si>
    <t>La place de l’organisme et les relations entre les différents services de l’organisation sont-ils définis ?</t>
  </si>
  <si>
    <t>L’encadrement de l’organisme ayant la responsabilité générale du laboratoire est-il identifié ?</t>
  </si>
  <si>
    <t>Les responsabilités et les relations entre les différents collaborateurs sont-ils spécifiés ?</t>
  </si>
  <si>
    <t>L’organisation est-elle bien définie ?</t>
  </si>
  <si>
    <t>Avez-vous du personnel disposant de l’autorité et des ressources pour accomplir les activités de l’organisme y compris la mise en œuvre, le maintien et l’amélioration du système de management ?</t>
  </si>
  <si>
    <t>Assurez-vous la communication interne relatives à
- l’efficacité du système de management ?
- l’importance de satisfaire aux exigences des clients et aux autres exigences ?</t>
  </si>
  <si>
    <t xml:space="preserve">Assurez-vous le maintien de l’intégrité du système de management lors de changements ? </t>
  </si>
  <si>
    <t>Existe-t-il des dispositions visant à assurer que votre personnel interne ou externe travaille conformément à votre système de management ?</t>
  </si>
  <si>
    <t>Avez-vous identifié les fonctions ayant une influence sur les résultats ?</t>
  </si>
  <si>
    <t xml:space="preserve">Avez-vous documenté les exigences de compétences (niveau d’études, qualification formation, connaissances techniques, aptitudes et expérience) requises pour ces fonctions ? </t>
  </si>
  <si>
    <t>La direction du laboratoire communique-t-elle aux membres du personnel leurs tâches, responsabilités et autorités ?</t>
  </si>
  <si>
    <t>Concernant le personnel, avez-vous une procédure et des enregistrements associés relatifs à : 
- la détermination des exigences de compétences ;
- la sélection ;
- la formation ;
- la supervision;
- l'autorisation ;
- le suivi des compétences</t>
  </si>
  <si>
    <t>Avez-vous des preuves d’autorisation à réaliser des tâches spécifiques y compris :
- le développement, la modification, la vérification et la validation des méthodes ;
- l’analyse des résultats, incluant le cas échéant les déclarations de conformité ou les avis et interprétations ;
- le compte rendu, l’examen et l’approbation des résultats.</t>
  </si>
  <si>
    <t>Les exigences relatives aux installations et aux conditions ambiantes où sont réalisées les activités de laboratoire, pouvant affecter la validité des résultats, sont-elles identifiées et documentées ?</t>
  </si>
  <si>
    <t xml:space="preserve">Disposez-vous des équipements appropriés en lien avec vos activités de laboratoire et ayant une influence sur vos résultats ? </t>
  </si>
  <si>
    <t>Existe-t-il une procédure concernant la gestion des équipements ?</t>
  </si>
  <si>
    <t>Assurez-vous le suivi métrologique des équipements à l’aide d’un programme défini puis revu ?</t>
  </si>
  <si>
    <t>Ces équipements répondent-ils aux spécifications définies afin d’atteindre l’exactitude et/ou l’incertitude de mesure souhaitée ?</t>
  </si>
  <si>
    <t>Les équipements de mesure répondant aux critères définis au § 6.4.6 de la norme sont-ils étalonnés ?</t>
  </si>
  <si>
    <t>Le statut de ces derniers est-il identifié et sans équivoque pour l’utilisateur ?</t>
  </si>
  <si>
    <t>Avez-vous prévu une gestion des équipements défectueux ?</t>
  </si>
  <si>
    <t>Des enregistrements concernant les équipements et leur utilisation sont-ils établis ? 
(fiches d’identification, fiche de vie, version des logiciels et du firmware, etc.)</t>
  </si>
  <si>
    <t>La traçabilité métrologique des résultats de mesure au moyen d’une chaine ininterrompue d’étalonnage est-elle documentée et maintenue ?</t>
  </si>
  <si>
    <t>La traçabilité des instruments de mesure impactant les résultats est-elle assurée ?</t>
  </si>
  <si>
    <t>Assurez-vous que les produits et services ayant une influence sur vos activités ou contribuant au fonctionnement du laboratoire sont identifiés et adaptés ?</t>
  </si>
  <si>
    <t>Disposez-vous d’une procédure et conservez-vous les enregistrements relatifs aux § 6.6.2 de la norme ?</t>
  </si>
  <si>
    <t>Communiquez-vous à vos prestataires externes les exigences définies au § 6.6.3 de la norme ?</t>
  </si>
  <si>
    <t>Disposez-vous d’une procédure relative à la revue des demandes, des appels d’offres ou des contrats ?</t>
  </si>
  <si>
    <t>Les enregistrements des revues, discussions avec le client, et de toutes les modifications significatives sont-ils conservés ?</t>
  </si>
  <si>
    <t>Lorsque vous faites appel à des prestataires externes pour vos activités de laboratoire, obtenez-vous l’approbation de vos clients ?</t>
  </si>
  <si>
    <t>Avez-vous documenté vos méthodes  et les mettez-vous à disposition de votre personnel ?</t>
  </si>
  <si>
    <t>La méthode est-elle validée et/ou confirmée (ou vérifiée) avant de la mettre en œuvre ?</t>
  </si>
  <si>
    <t>Cette démarche est-elle répétée à chaque révision de la méthode ?</t>
  </si>
  <si>
    <t>Lors d’une validation/confirmation de méthode, des enregistrements de preuves sont-ils conservés ?</t>
  </si>
  <si>
    <t>Un plan et une méthode d’échantillonnage, tenant compte des facteurs qui ont un impact sur la validité des résultats ultérieurs, sont-ils établis ?</t>
  </si>
  <si>
    <t>Le plan et la méthode d’échantillonnage sont-ils disponibles sur le site d’échantillonnage ?</t>
  </si>
  <si>
    <t>Conservez-vous les enregistrements des données d’échantillonnage exigées au § 7.3.3 de la norme ?</t>
  </si>
  <si>
    <t>Avez-vous établi une procédure relative à la manutention des objets d’essais et d’étalonnage (y compris le stockage ou le conditionnement spécifique des objets)?</t>
  </si>
  <si>
    <t>Existe-t-il un système d’identification non ambigüe des objets d’essai ou d’étalonnage ?</t>
  </si>
  <si>
    <t>7.5 Enregistrements techniques</t>
  </si>
  <si>
    <t>Avez-vous prévu des enregistrements techniques (données, calculs, observations, rapport, responsabilités, etc.) correspondant à chaque activité de laboratoire et permettant de la répéter dans des conditions aussi proches que possible de l'original ?</t>
  </si>
  <si>
    <t>Les modifications apportées aux enregistrements techniques peuvent-elles être tracées en remontant aux données et versions précédentes ou aux observations d'origine ?</t>
  </si>
  <si>
    <t>7.6 Évaluation de l’incertitude de mesure</t>
  </si>
  <si>
    <t>Avez-vous identifié les sources d’incertitude de mesure et évalué l’incertitude de mesure en tenant compte de toutes des contributions importantes ?</t>
  </si>
  <si>
    <t>7.7 Assurer la validité des résultats</t>
  </si>
  <si>
    <t>Avez-vous prévu une procédure pour surveiller la validité de vos résultats ?</t>
  </si>
  <si>
    <t>Cette surveillance est-elle planifiée et revue ?</t>
  </si>
  <si>
    <t xml:space="preserve">Les données résultantes sont-elles enregistrées de sorte que les tendances soient détectables ? </t>
  </si>
  <si>
    <t>Pour surveiller la performance du laboratoire, participez-vous à des essais d’aptitude ou des comparaisons interlaboratoires ?</t>
  </si>
  <si>
    <t>Ces données de surveillance sont-elles analysées ?</t>
  </si>
  <si>
    <t>7.8 Rapport sur les résultats</t>
  </si>
  <si>
    <t>Avez-vous mis en œuvre un dispositif de revue et d’approbation de tous les rapports émis?</t>
  </si>
  <si>
    <t xml:space="preserve">Le rapport sur les résultats contient-il tous les éléments exigés dans ce paragraphe ?  </t>
  </si>
  <si>
    <t>Vous-êtes vous interrogez sur la possibilité d'émettre des déclarations de conformité sur les rapports et de documenter la règle de décision?</t>
  </si>
  <si>
    <t>Vous-êtes vous interrogez sur la possibilité d'émettre des avis et interprétations en documentant les bases sur lesquelles ils reposent?</t>
  </si>
  <si>
    <t>Lorsqu’un rapport émis doit être remplacé, amendé ou réémis, avez-vous prévu de clairement identifier toute modification d’informations et, si besoin, d’ajouter l’explication de cette modification au rapport ?</t>
  </si>
  <si>
    <t xml:space="preserve">Lorsqu'il est nécessaire d'émettre un nouveau rapport complet, celui-ci comporte-t-il une identification unique et fait-il mention de l'original qu'il remplace ?
</t>
  </si>
  <si>
    <t>7.9 Réclamations</t>
  </si>
  <si>
    <t>Avez-vous documenté vos dispositions (comprenant les éléments demandés au § 7.9.3) pour enregistrer, analyser et traiter les réclamations ?</t>
  </si>
  <si>
    <t>Les conclusions sont- elles établies ou revues et approuvées par une personne n’ayant pas été impliquée dans les activités de laboratoire remises en cause ?</t>
  </si>
  <si>
    <t>7.10 Travaux non conformes</t>
  </si>
  <si>
    <t>Disposez-vous d’une procédure tenant compte des points a) à f) du § 7.10.1 de la norme pour la gestion de vos travaux non conformes ?</t>
  </si>
  <si>
    <t>Avez-vous prévu de conserver les enregistrements des travaux non conformes et de leurs traitements ?</t>
  </si>
  <si>
    <t>7.11 Maîtrise des données et gestion de l’information</t>
  </si>
  <si>
    <t xml:space="preserve">Le ou les systèmes de gestion de l’information du laboratoire sont-ils-validés en termes de fonctionnalité avant mise en œuvre ? </t>
  </si>
  <si>
    <t>Les modifications de ce système sont-elles autorisées, documentées et validées avant leur mise en œuvre ?</t>
  </si>
  <si>
    <t>La protection et l’intégrité du ou des systèmes de gestion de l’information du laboratoire sont-elles assurées ?</t>
  </si>
  <si>
    <t>Les calculs et transferts de données sont-ils vérifiés de façon appropriée et systématique ?</t>
  </si>
  <si>
    <t>Avez-vous défini des politiques et des objectifs relatifs à :
- la compétence?
- l’impartialité ?
- la cohérence des activités ?</t>
  </si>
  <si>
    <t>L’ensemble de la documentation fait-elle l’objet d’un référencement ?</t>
  </si>
  <si>
    <t>Existe-t-il des dispositions visant à assurer  le respect des exigences relatives aux éléments exigés du § 8.3.2 de la norme ?</t>
  </si>
  <si>
    <t>Les documents applicables sont-ils disponibles aux utilisateurs ?</t>
  </si>
  <si>
    <t>Existe-t-il des dispositions relatives à la gestion des enregistrements ?
Si oui, prévoient-elles des dispositions sur :
- l’identification, le stockage ?
- l’accessibilité ?
- la protection, la sauvegarde ?
- les durées de conservation et l’élimination des enregistrements?
- l’archivage ?</t>
  </si>
  <si>
    <t>Avez-vous identifié les risques et opportunités liés à vos activités de laboratoire et à vos objectifs ?</t>
  </si>
  <si>
    <t xml:space="preserve">En lien avec ces risques et opportunités, avez-vous planifié :
- les actions à mettre en œuvre ?
- la vérification de l’efficacité de ces actions ?
</t>
  </si>
  <si>
    <t>Des actions sont-elles mises en œuvre afin de prendre en compte des opportunités d’amélioration ?</t>
  </si>
  <si>
    <t>Exploitez-vous les retours d’informations de la part de vos clients ?</t>
  </si>
  <si>
    <t>En cas de non-conformité, assurez-vous sa correction et sa maîtrise?</t>
  </si>
  <si>
    <t>Menez-vous des actions correctives appropriées pour éliminer le ou les causes de la non-conformité ?</t>
  </si>
  <si>
    <t xml:space="preserve">Vérifiez-vous l’efficacité de celles-ci ? 
</t>
  </si>
  <si>
    <t>Conservez-vous des preuves :
- de la nature et des causes des non conformités ?
- des actions menées ?
- des résultats des actions correctives ?</t>
  </si>
  <si>
    <t>Le laboratoire réalise-t-il des audits internes à intervalle planifié?</t>
  </si>
  <si>
    <t>Le périmètre d’audit interne couvre-t-il le système de management et les activités du laboratoire ?</t>
  </si>
  <si>
    <t>Ce périmètre tient-il compte de l’importance des activités, des changements, et des résultats des audits précédents ?</t>
  </si>
  <si>
    <t xml:space="preserve">Des actions appropriées sont-elles mises en place à l’issue de la réalisation des audits internes ? </t>
  </si>
  <si>
    <t>Procédez-vous à des revues de direction à intervalle planifié ?</t>
  </si>
  <si>
    <t>Les éléments d’entrée, de sortie de la revue de direction ainsi que l’ensemble des décisions ou actions sont-ils enregistrés et suivis?</t>
  </si>
  <si>
    <t xml:space="preserve">Les exigences relatives aux installations et aux conditions ambiantes où sont réalisées les activités sur site ou au sein d’installations non maitrisées en permanence pouvant affecter la validité des résultats, sont-elles identifiées et documentées ? </t>
  </si>
  <si>
    <t>8.2 Documentation du système de management</t>
  </si>
  <si>
    <t>8 EXIGENCES RELATIVES AU SYSTEME DE MANAGEMENT</t>
  </si>
  <si>
    <t>8.3 Maîtrise de la documentation du système de management</t>
  </si>
  <si>
    <t>8.4 Maitrise des enregistrements</t>
  </si>
  <si>
    <t>8.5 Actions à mettre en œuvre face aux risques et opportunités</t>
  </si>
  <si>
    <t>8.6 Amélioration</t>
  </si>
  <si>
    <t>8.7 Actions correctives</t>
  </si>
  <si>
    <t>8.8 Audits internes</t>
  </si>
  <si>
    <t>8.9 Revues de direction</t>
  </si>
  <si>
    <t>7.4 Manutention des objets d’essai ou d’étalonnage</t>
  </si>
  <si>
    <t>7.3 Echantillonnage</t>
  </si>
  <si>
    <t>7.2 Sélection, vérification et validation des méthodes</t>
  </si>
  <si>
    <t>7.1 Revue des demandes, appels d’offres et contrats</t>
  </si>
  <si>
    <t>7 EXIGENCES RELATIVES AUX PROCESSUS</t>
  </si>
  <si>
    <t>6.6 Produits et services fournis par des prestataires externes</t>
  </si>
  <si>
    <t>6.5 Traçabilité métrologique</t>
  </si>
  <si>
    <t>6.4 Equipements</t>
  </si>
  <si>
    <t>6.3 Installations et conditions ambiantes</t>
  </si>
  <si>
    <t>6.2 Personnel</t>
  </si>
  <si>
    <t>6 EXIGENCES RELATIVES AUX RESSOURCES</t>
  </si>
  <si>
    <t>5 EXIGENCES STRUCTURELLES</t>
  </si>
  <si>
    <t>4.2 Confidentialité</t>
  </si>
  <si>
    <t>4 EXIGENCES GENERALES</t>
  </si>
  <si>
    <t>Pour chaque question, mettez une croix dans la case correspondant à l'avancement de votre démarche (une seule croix par question)</t>
  </si>
  <si>
    <t>En cas d'émission de déclarations de conformité, les règles de décision sont-elles définies et communiquées au client ?</t>
  </si>
  <si>
    <t>Vous préparer à l'accréditation
OUTIL D'AUTO-EVALUATION SUIVANT LA NORME NF EN ISO/IEC 17025 : 2017</t>
  </si>
  <si>
    <t>Chapitres de la norme NF EN ISO IEC 17025 : 2017</t>
  </si>
  <si>
    <t>GLOSSAIRE (Bibliographie)</t>
  </si>
  <si>
    <t>NF EN ISO/IEC 17000</t>
  </si>
  <si>
    <t>Évaluation de la conformité - Vocabulaire et principes généraux</t>
  </si>
  <si>
    <t>NF EN ISO 9000</t>
  </si>
  <si>
    <t>Systèmes de management de la qualité —Principes essentiels et vocabulaire</t>
  </si>
  <si>
    <t>JCGM 200</t>
  </si>
  <si>
    <t>https://www.bipm.org/fr/publications/guides/vim.html</t>
  </si>
  <si>
    <t>Vocabulaire international de métrologie – Concepts fondamentaux et généraux et termes associés (VIM.) Disponible sous :</t>
  </si>
  <si>
    <t>Pour vous guider dans la préparation de votre démarche d'accréditation, le Cofrac vous met à disposition cet outil d’auto-évaluation. Son usage n’est en aucun cas obligatoire et le Cofrac ne vous demandera pas vos résultats lors du dépôt de la demande d’accréditation.
Il  ne se substitue pas au formulaire de prise en compte des exigences des normes d’accréditation (LAB FORM 03) que vous joindrez à votre dossier de demande d'accréditation.
L’onglet « Auto-évaluation » vous permet de matérialiser votre progression dans la prise en compte des exigences clés de la norme (attention : la liste des exigences traitées n’est pas exhaustive).
Envie de visualiser en un coup d’œil l’état d’avancement de votre démarche ou de la présenter à vos collaborateurs ? L’onglet « Graphiques » est fait pour vous. 
Vous ne comprenez pas certains termes spécifiques de la norme ? Référez-vous à l’onglet « Glossaire ».
Laissez vous guider ! 
Attention : le résultat de l’auto-évaluation ne présage pas du résultat de l’évaluation qui sera réalisée par le Cofrac.</t>
  </si>
  <si>
    <t>VOUS PRÉPARER À L'ACCRÉDITATION :
AUTO-ÉVALUATION SUIVANT LA NORME
NF EN ISO/IEC 17025:2017</t>
  </si>
  <si>
    <t>Commentaires</t>
  </si>
  <si>
    <t>Outil pour l'autoévaluation selon 
la norme NF EN ISO/IEC 17025:2017</t>
  </si>
  <si>
    <t>n</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</si>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</sst>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Arial"/>
      <family val="2"/>
    </font>
    <font>
      <b/>
      <sz val="14"/>
      <color theme="1"/>
      <name val="Calibri"/>
      <family val="2"/>
      <scheme val="minor"/>
    </font>
    <font>
      <b/>
      <sz val="11"/>
      <color theme="1"/>
      <name val="Calibri"/>
      <family val="2"/>
      <scheme val="minor"/>
    </font>
    <font>
      <b/>
      <sz val="20"/>
      <color theme="3"/>
      <name val="Calibri"/>
      <family val="2"/>
      <scheme val="minor"/>
    </font>
    <font>
      <sz val="11"/>
      <color theme="1"/>
      <name val="Arial"/>
      <family val="2"/>
    </font>
    <font>
      <b/>
      <sz val="12"/>
      <color theme="0"/>
      <name val="Arial"/>
      <family val="2"/>
    </font>
    <font>
      <b/>
      <sz val="11"/>
      <color theme="1"/>
      <name val="Arial"/>
      <family val="2"/>
    </font>
    <font>
      <b/>
      <sz val="14"/>
      <color theme="0"/>
      <name val="Arial"/>
      <family val="2"/>
    </font>
    <font>
      <b/>
      <sz val="11"/>
      <color theme="0"/>
      <name val="Arial"/>
      <family val="2"/>
    </font>
    <font>
      <b/>
      <sz val="11"/>
      <color rgb="FF000000"/>
      <name val="Arial"/>
      <family val="2"/>
    </font>
    <font>
      <b/>
      <sz val="11"/>
      <name val="Arial"/>
      <family val="2"/>
    </font>
    <font>
      <i/>
      <sz val="12"/>
      <color theme="0"/>
      <name val="Arial"/>
      <family val="2"/>
    </font>
    <font>
      <i/>
      <sz val="11"/>
      <color theme="1"/>
      <name val="Calibri"/>
      <family val="2"/>
      <scheme val="minor"/>
    </font>
    <font>
      <u/>
      <sz val="11"/>
      <color theme="10"/>
      <name val="Calibri"/>
      <family val="2"/>
    </font>
    <font>
      <b/>
      <sz val="16"/>
      <color theme="1"/>
      <name val="Arial"/>
      <family val="2"/>
    </font>
    <font>
      <b/>
      <sz val="18"/>
      <color rgb="FF003087"/>
      <name val="Arial"/>
      <family val="2"/>
    </font>
    <font>
      <sz val="11"/>
      <color rgb="FF000000"/>
      <name val="Arial"/>
      <family val="2"/>
    </font>
    <font>
      <u/>
      <sz val="11"/>
      <color theme="10"/>
      <name val="Arial"/>
      <family val="2"/>
    </font>
  </fonts>
  <fills count="16">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B9007C"/>
        <bgColor indexed="64"/>
      </patternFill>
    </fill>
    <fill>
      <patternFill patternType="solid">
        <fgColor rgb="FFFFCCCC"/>
        <bgColor indexed="64"/>
      </patternFill>
    </fill>
    <fill>
      <patternFill patternType="solid">
        <fgColor rgb="FF094FFD"/>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FBC99F"/>
        <bgColor indexed="64"/>
      </patternFill>
    </fill>
    <fill>
      <patternFill patternType="solid">
        <fgColor theme="6" tint="-0.249977111117893"/>
        <bgColor indexed="64"/>
      </patternFill>
    </fill>
    <fill>
      <patternFill patternType="solid">
        <fgColor rgb="FFCADBA9"/>
        <bgColor indexed="64"/>
      </patternFill>
    </fill>
    <fill>
      <patternFill patternType="solid">
        <fgColor theme="7"/>
        <bgColor indexed="64"/>
      </patternFill>
    </fill>
    <fill>
      <patternFill patternType="solid">
        <fgColor rgb="FFDFD8E8"/>
        <bgColor indexed="64"/>
      </patternFill>
    </fill>
    <fill>
      <patternFill patternType="solid">
        <fgColor theme="0" tint="-0.14999847407452621"/>
        <bgColor indexed="64"/>
      </patternFill>
    </fill>
    <fill>
      <patternFill patternType="solid">
        <fgColor rgb="FFF2F2F2"/>
        <bgColor indexed="64"/>
      </patternFill>
    </fill>
  </fills>
  <borders count="64">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indexed="64"/>
      </left>
      <right style="thin">
        <color auto="1"/>
      </right>
      <top/>
      <bottom style="medium">
        <color auto="1"/>
      </bottom>
      <diagonal/>
    </border>
    <border>
      <left style="thin">
        <color auto="1"/>
      </left>
      <right style="medium">
        <color indexed="64"/>
      </right>
      <top style="thin">
        <color auto="1"/>
      </top>
      <bottom style="thin">
        <color auto="1"/>
      </bottom>
      <diagonal/>
    </border>
    <border>
      <left/>
      <right style="thin">
        <color auto="1"/>
      </right>
      <top/>
      <bottom style="medium">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ck">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medium">
        <color auto="1"/>
      </left>
      <right style="medium">
        <color auto="1"/>
      </right>
      <top style="medium">
        <color auto="1"/>
      </top>
      <bottom style="thick">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14" fillId="0" borderId="0" applyNumberFormat="0" applyFill="0" applyBorder="0" applyAlignment="0" applyProtection="0">
      <alignment vertical="top"/>
      <protection locked="0"/>
    </xf>
  </cellStyleXfs>
  <cellXfs count="225">
    <xf numFmtId="0" fontId="0" fillId="0" borderId="0" xfId="0"/>
    <xf numFmtId="0" fontId="5" fillId="0" borderId="0" xfId="0" applyFont="1" applyAlignment="1">
      <alignment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0" xfId="0" applyFont="1" applyAlignment="1">
      <alignment vertical="center" wrapText="1"/>
    </xf>
    <xf numFmtId="0" fontId="9" fillId="8" borderId="1"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20" xfId="0" applyFont="1" applyFill="1" applyBorder="1" applyAlignment="1">
      <alignment horizontal="center" vertical="center" wrapText="1"/>
    </xf>
    <xf numFmtId="0" fontId="7" fillId="0" borderId="14" xfId="0" applyFont="1" applyBorder="1" applyAlignment="1">
      <alignment horizontal="center" vertical="center" wrapText="1"/>
    </xf>
    <xf numFmtId="0" fontId="6" fillId="12" borderId="1"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5" fillId="0" borderId="0" xfId="0" applyFont="1" applyAlignment="1">
      <alignment horizontal="center" vertical="center" wrapText="1"/>
    </xf>
    <xf numFmtId="0" fontId="6" fillId="12" borderId="37" xfId="0" applyFont="1" applyFill="1" applyBorder="1" applyAlignment="1">
      <alignment horizontal="left" vertical="center" wrapText="1"/>
    </xf>
    <xf numFmtId="0" fontId="7" fillId="14" borderId="28" xfId="0" applyFont="1" applyFill="1" applyBorder="1" applyAlignment="1">
      <alignment horizontal="center" vertical="center" wrapText="1"/>
    </xf>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6" fillId="6" borderId="16" xfId="0" applyFont="1" applyFill="1" applyBorder="1" applyAlignment="1">
      <alignment vertical="center" wrapText="1"/>
    </xf>
    <xf numFmtId="0" fontId="6" fillId="6" borderId="1" xfId="0" applyFont="1" applyFill="1" applyBorder="1" applyAlignment="1">
      <alignment vertical="center" wrapText="1"/>
    </xf>
    <xf numFmtId="0" fontId="9" fillId="8" borderId="5" xfId="0" applyFont="1" applyFill="1" applyBorder="1" applyAlignment="1">
      <alignment vertical="center" wrapText="1"/>
    </xf>
    <xf numFmtId="0" fontId="9" fillId="8" borderId="6" xfId="0" applyFont="1" applyFill="1" applyBorder="1" applyAlignment="1">
      <alignment vertical="center" wrapText="1"/>
    </xf>
    <xf numFmtId="0" fontId="9" fillId="8" borderId="20" xfId="0" applyFont="1" applyFill="1" applyBorder="1" applyAlignment="1">
      <alignment vertical="center" wrapText="1"/>
    </xf>
    <xf numFmtId="0" fontId="9" fillId="10" borderId="16" xfId="0" applyFont="1" applyFill="1" applyBorder="1" applyAlignment="1">
      <alignment vertical="center" wrapText="1"/>
    </xf>
    <xf numFmtId="0" fontId="9" fillId="10" borderId="1" xfId="0" applyFont="1" applyFill="1" applyBorder="1" applyAlignment="1">
      <alignment vertical="center" wrapText="1"/>
    </xf>
    <xf numFmtId="0" fontId="9" fillId="10" borderId="17" xfId="0" applyFont="1" applyFill="1" applyBorder="1" applyAlignment="1">
      <alignment vertical="center" wrapText="1"/>
    </xf>
    <xf numFmtId="0" fontId="9" fillId="12" borderId="5" xfId="0" applyFont="1" applyFill="1" applyBorder="1" applyAlignment="1">
      <alignment vertical="center" wrapText="1"/>
    </xf>
    <xf numFmtId="0" fontId="9" fillId="12" borderId="6" xfId="0" applyFont="1" applyFill="1" applyBorder="1" applyAlignment="1">
      <alignment vertical="center" wrapText="1"/>
    </xf>
    <xf numFmtId="0" fontId="9" fillId="12" borderId="20" xfId="0" applyFont="1" applyFill="1" applyBorder="1" applyAlignment="1">
      <alignment vertical="center" wrapText="1"/>
    </xf>
    <xf numFmtId="0" fontId="9" fillId="8" borderId="0"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0" xfId="0" applyFont="1" applyFill="1" applyBorder="1" applyAlignment="1">
      <alignment vertical="center" wrapText="1"/>
    </xf>
    <xf numFmtId="0" fontId="9" fillId="4" borderId="20" xfId="0" applyFont="1" applyFill="1" applyBorder="1" applyAlignment="1">
      <alignment horizontal="center" vertical="center" wrapText="1"/>
    </xf>
    <xf numFmtId="0" fontId="6" fillId="10" borderId="37" xfId="0" applyFont="1" applyFill="1" applyBorder="1" applyAlignment="1">
      <alignment horizontal="left" vertical="center" wrapText="1"/>
    </xf>
    <xf numFmtId="0" fontId="6" fillId="8" borderId="37" xfId="0" applyFont="1" applyFill="1" applyBorder="1" applyAlignment="1">
      <alignment horizontal="left" vertical="center" wrapText="1"/>
    </xf>
    <xf numFmtId="0" fontId="6" fillId="4" borderId="37" xfId="0" applyFont="1" applyFill="1" applyBorder="1" applyAlignment="1">
      <alignment horizontal="left" vertical="center" wrapText="1"/>
    </xf>
    <xf numFmtId="0" fontId="6" fillId="6" borderId="37" xfId="0" applyFont="1" applyFill="1" applyBorder="1" applyAlignment="1">
      <alignment horizontal="left" vertical="center" wrapText="1"/>
    </xf>
    <xf numFmtId="0" fontId="7" fillId="0" borderId="38" xfId="0" applyFont="1" applyBorder="1" applyAlignment="1">
      <alignment horizontal="center" vertical="center" wrapText="1"/>
    </xf>
    <xf numFmtId="0" fontId="6" fillId="6" borderId="20" xfId="0" applyFont="1" applyFill="1" applyBorder="1" applyAlignment="1">
      <alignment vertical="center" wrapText="1"/>
    </xf>
    <xf numFmtId="0" fontId="9" fillId="12" borderId="5"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7" fillId="14" borderId="31" xfId="0" applyFont="1" applyFill="1" applyBorder="1" applyAlignment="1">
      <alignment horizontal="center" vertical="center" wrapText="1"/>
    </xf>
    <xf numFmtId="0" fontId="7" fillId="14" borderId="30" xfId="0" applyFont="1" applyFill="1" applyBorder="1" applyAlignment="1">
      <alignment horizontal="center" vertical="center" wrapText="1"/>
    </xf>
    <xf numFmtId="0" fontId="7" fillId="14" borderId="39" xfId="0" applyFont="1" applyFill="1" applyBorder="1" applyAlignment="1">
      <alignment horizontal="center" vertical="center" wrapText="1"/>
    </xf>
    <xf numFmtId="0" fontId="7" fillId="14" borderId="48" xfId="0" applyFont="1" applyFill="1" applyBorder="1" applyAlignment="1">
      <alignment horizontal="center" vertical="center" wrapText="1"/>
    </xf>
    <xf numFmtId="0" fontId="12" fillId="4" borderId="37" xfId="0" applyFont="1" applyFill="1" applyBorder="1" applyAlignment="1">
      <alignment horizontal="left" vertical="center" wrapText="1"/>
    </xf>
    <xf numFmtId="0" fontId="12" fillId="8" borderId="37" xfId="0" applyFont="1" applyFill="1" applyBorder="1" applyAlignment="1">
      <alignment horizontal="left" vertical="center" wrapText="1"/>
    </xf>
    <xf numFmtId="0" fontId="12" fillId="10" borderId="37" xfId="0" applyFont="1" applyFill="1" applyBorder="1" applyAlignment="1">
      <alignment horizontal="left" vertical="center" wrapText="1"/>
    </xf>
    <xf numFmtId="0" fontId="12" fillId="12" borderId="37" xfId="0" applyFont="1" applyFill="1" applyBorder="1" applyAlignment="1">
      <alignment horizontal="left" vertical="center" wrapText="1"/>
    </xf>
    <xf numFmtId="0" fontId="2" fillId="0" borderId="55" xfId="0" applyFont="1" applyBorder="1" applyAlignment="1">
      <alignment vertical="center"/>
    </xf>
    <xf numFmtId="0" fontId="3" fillId="0" borderId="54" xfId="0" applyFont="1" applyBorder="1" applyAlignment="1">
      <alignment horizontal="center" vertical="center"/>
    </xf>
    <xf numFmtId="0" fontId="12" fillId="12" borderId="58" xfId="0" applyFont="1" applyFill="1" applyBorder="1" applyAlignment="1">
      <alignment horizontal="left" vertical="center" wrapText="1"/>
    </xf>
    <xf numFmtId="0" fontId="0" fillId="0" borderId="0" xfId="0" applyAlignment="1">
      <alignment horizontal="left"/>
    </xf>
    <xf numFmtId="0" fontId="7" fillId="14" borderId="31" xfId="0" applyFont="1" applyFill="1" applyBorder="1" applyAlignment="1" applyProtection="1">
      <alignment horizontal="center" vertical="center" wrapText="1"/>
      <protection hidden="1"/>
    </xf>
    <xf numFmtId="0" fontId="7" fillId="0" borderId="14" xfId="0" applyFont="1" applyBorder="1" applyAlignment="1" applyProtection="1">
      <alignment horizontal="center" vertical="center" wrapText="1"/>
      <protection hidden="1"/>
    </xf>
    <xf numFmtId="0" fontId="7" fillId="14" borderId="30" xfId="0" applyFont="1" applyFill="1" applyBorder="1" applyAlignment="1" applyProtection="1">
      <alignment horizontal="center" vertical="center" wrapText="1"/>
      <protection hidden="1"/>
    </xf>
    <xf numFmtId="0" fontId="7" fillId="0" borderId="33"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7" fillId="0" borderId="36"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50" xfId="0" applyFont="1" applyBorder="1" applyAlignment="1" applyProtection="1">
      <alignment horizontal="center" vertical="center" wrapText="1"/>
      <protection locked="0"/>
    </xf>
    <xf numFmtId="0" fontId="7" fillId="0" borderId="48" xfId="0" applyFont="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5" fillId="0" borderId="22"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7" xfId="0" applyFont="1" applyBorder="1" applyAlignment="1" applyProtection="1">
      <alignment vertical="center" wrapText="1"/>
      <protection locked="0"/>
    </xf>
    <xf numFmtId="0" fontId="9" fillId="8" borderId="17" xfId="0" applyFont="1" applyFill="1" applyBorder="1" applyAlignment="1" applyProtection="1">
      <alignment horizontal="center" vertical="center" wrapText="1"/>
      <protection locked="0"/>
    </xf>
    <xf numFmtId="0" fontId="5" fillId="0" borderId="32"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7" fillId="0" borderId="23"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hidden="1"/>
    </xf>
    <xf numFmtId="0" fontId="7" fillId="0" borderId="4"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0" fontId="7" fillId="0" borderId="9" xfId="0" applyFont="1" applyBorder="1" applyAlignment="1" applyProtection="1">
      <alignment horizontal="center" vertical="center" wrapText="1"/>
      <protection hidden="1"/>
    </xf>
    <xf numFmtId="0" fontId="9" fillId="12" borderId="3" xfId="0" applyFont="1" applyFill="1" applyBorder="1" applyAlignment="1" applyProtection="1">
      <alignment horizontal="center" vertical="center" wrapText="1"/>
      <protection hidden="1"/>
    </xf>
    <xf numFmtId="0" fontId="7" fillId="0" borderId="37" xfId="0" applyFont="1" applyBorder="1" applyAlignment="1" applyProtection="1">
      <alignment horizontal="center" vertical="center" wrapText="1"/>
      <protection hidden="1"/>
    </xf>
    <xf numFmtId="9" fontId="3" fillId="0" borderId="56" xfId="0" applyNumberFormat="1" applyFont="1" applyFill="1" applyBorder="1" applyAlignment="1" applyProtection="1">
      <alignment horizontal="center" vertical="center"/>
      <protection hidden="1"/>
    </xf>
    <xf numFmtId="9" fontId="13" fillId="0" borderId="56" xfId="0" applyNumberFormat="1" applyFont="1" applyFill="1" applyBorder="1" applyAlignment="1" applyProtection="1">
      <alignment horizontal="center" vertical="center"/>
      <protection hidden="1"/>
    </xf>
    <xf numFmtId="9" fontId="13" fillId="0" borderId="57" xfId="0" applyNumberFormat="1" applyFont="1" applyFill="1" applyBorder="1" applyAlignment="1" applyProtection="1">
      <alignment horizontal="center" vertical="center"/>
      <protection hidden="1"/>
    </xf>
    <xf numFmtId="0" fontId="7" fillId="0" borderId="21" xfId="0" applyFont="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0" fillId="0" borderId="0" xfId="0" applyAlignment="1">
      <alignment vertical="center"/>
    </xf>
    <xf numFmtId="0" fontId="7" fillId="3" borderId="19" xfId="0" applyFont="1" applyFill="1" applyBorder="1" applyAlignment="1">
      <alignment horizontal="center" vertical="center" wrapText="1"/>
    </xf>
    <xf numFmtId="0" fontId="10" fillId="15" borderId="28" xfId="0" applyFont="1" applyFill="1" applyBorder="1" applyAlignment="1">
      <alignment vertical="center" wrapText="1"/>
    </xf>
    <xf numFmtId="0" fontId="17" fillId="0" borderId="28" xfId="0" applyFont="1" applyBorder="1" applyAlignment="1">
      <alignment horizontal="left" vertical="center" wrapText="1"/>
    </xf>
    <xf numFmtId="0" fontId="10" fillId="15" borderId="28" xfId="0" applyFont="1" applyFill="1" applyBorder="1" applyAlignment="1">
      <alignment vertical="center"/>
    </xf>
    <xf numFmtId="0" fontId="17" fillId="0" borderId="30" xfId="0" applyFont="1" applyBorder="1" applyAlignment="1">
      <alignment horizontal="left" vertical="center" wrapText="1"/>
    </xf>
    <xf numFmtId="0" fontId="18" fillId="0" borderId="31" xfId="1" applyFont="1" applyFill="1" applyBorder="1" applyAlignment="1" applyProtection="1">
      <alignment horizontal="left"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6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28" xfId="0" applyBorder="1" applyAlignment="1">
      <alignment horizontal="center"/>
    </xf>
    <xf numFmtId="0" fontId="1" fillId="0" borderId="0" xfId="0" applyFont="1" applyAlignment="1">
      <alignment horizontal="left" vertical="center" wrapText="1"/>
    </xf>
    <xf numFmtId="0" fontId="16" fillId="0" borderId="0" xfId="0" applyFont="1" applyAlignment="1">
      <alignment horizontal="center" vertical="center" wrapText="1"/>
    </xf>
    <xf numFmtId="0" fontId="5" fillId="0" borderId="42" xfId="0" applyFont="1" applyBorder="1" applyAlignment="1">
      <alignment horizontal="left" vertical="center" wrapText="1"/>
    </xf>
    <xf numFmtId="0" fontId="5" fillId="0" borderId="43" xfId="0" applyFont="1" applyBorder="1" applyAlignment="1">
      <alignment horizontal="left" vertical="center" wrapText="1"/>
    </xf>
    <xf numFmtId="0" fontId="5" fillId="0" borderId="44" xfId="0" applyFont="1" applyBorder="1" applyAlignment="1">
      <alignment horizontal="left" vertical="center" wrapText="1"/>
    </xf>
    <xf numFmtId="0" fontId="6" fillId="12" borderId="9" xfId="0"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2" borderId="10" xfId="0" applyFont="1" applyFill="1" applyBorder="1" applyAlignment="1">
      <alignment horizontal="center" vertical="center" wrapText="1"/>
    </xf>
    <xf numFmtId="0" fontId="7" fillId="0" borderId="15"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8" xfId="0" applyNumberFormat="1" applyFont="1" applyBorder="1" applyAlignment="1" applyProtection="1">
      <alignment horizontal="center" vertical="center" wrapText="1"/>
      <protection hidden="1"/>
    </xf>
    <xf numFmtId="0" fontId="7" fillId="0" borderId="19" xfId="0" applyNumberFormat="1" applyFont="1" applyBorder="1" applyAlignment="1" applyProtection="1">
      <alignment horizontal="center" vertical="center" wrapText="1"/>
      <protection hidden="1"/>
    </xf>
    <xf numFmtId="0" fontId="6" fillId="12"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7" fillId="0" borderId="8" xfId="0" applyFont="1" applyBorder="1" applyAlignment="1" applyProtection="1">
      <alignment horizontal="center" vertical="center" wrapText="1"/>
      <protection hidden="1"/>
    </xf>
    <xf numFmtId="0" fontId="5" fillId="0" borderId="21" xfId="0" applyFont="1" applyBorder="1" applyAlignment="1">
      <alignment horizontal="left" vertical="center" wrapText="1"/>
    </xf>
    <xf numFmtId="0" fontId="5" fillId="0" borderId="4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51"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49" xfId="0" applyFont="1" applyBorder="1" applyAlignment="1">
      <alignment horizontal="left"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2" fillId="2" borderId="16" xfId="0" applyFont="1" applyFill="1" applyBorder="1" applyAlignment="1">
      <alignment horizontal="left" vertical="center" wrapText="1"/>
    </xf>
    <xf numFmtId="0" fontId="0" fillId="0" borderId="1" xfId="0" applyBorder="1" applyAlignment="1">
      <alignment horizontal="left" vertical="center" wrapText="1"/>
    </xf>
    <xf numFmtId="0" fontId="0" fillId="0" borderId="17" xfId="0" applyBorder="1" applyAlignment="1">
      <alignment horizontal="left" vertical="center" wrapText="1"/>
    </xf>
    <xf numFmtId="0" fontId="10" fillId="0" borderId="2" xfId="0" applyFont="1" applyBorder="1" applyAlignment="1" applyProtection="1">
      <alignment horizontal="center" vertical="center" wrapText="1"/>
      <protection hidden="1"/>
    </xf>
    <xf numFmtId="0" fontId="10" fillId="0" borderId="9" xfId="0" applyFont="1" applyBorder="1" applyAlignment="1" applyProtection="1">
      <alignment horizontal="center" vertical="center" wrapText="1"/>
      <protection hidden="1"/>
    </xf>
    <xf numFmtId="0" fontId="10" fillId="7" borderId="8" xfId="0" applyFont="1" applyFill="1" applyBorder="1" applyAlignment="1" applyProtection="1">
      <alignment horizontal="center" vertical="center" wrapText="1"/>
      <protection hidden="1"/>
    </xf>
    <xf numFmtId="0" fontId="10" fillId="7" borderId="15" xfId="0" applyFont="1" applyFill="1" applyBorder="1" applyAlignment="1" applyProtection="1">
      <alignment horizontal="center" vertical="center" wrapText="1"/>
      <protection hidden="1"/>
    </xf>
    <xf numFmtId="0" fontId="11" fillId="5" borderId="8" xfId="0" applyFont="1" applyFill="1" applyBorder="1" applyAlignment="1" applyProtection="1">
      <alignment horizontal="center" vertical="center" wrapText="1"/>
      <protection hidden="1"/>
    </xf>
    <xf numFmtId="0" fontId="11" fillId="5" borderId="15" xfId="0" applyFont="1" applyFill="1" applyBorder="1" applyAlignment="1" applyProtection="1">
      <alignment horizontal="center" vertical="center" wrapText="1"/>
      <protection hidden="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0" xfId="0" applyFont="1" applyBorder="1" applyAlignment="1">
      <alignment horizontal="left" vertical="center" wrapText="1"/>
    </xf>
    <xf numFmtId="0" fontId="5" fillId="0" borderId="25" xfId="0" applyFont="1" applyBorder="1" applyAlignment="1">
      <alignment horizontal="left" vertical="center" wrapText="1"/>
    </xf>
    <xf numFmtId="0" fontId="5" fillId="0" borderId="45" xfId="0" applyFont="1" applyBorder="1" applyAlignment="1">
      <alignment horizontal="left" vertical="center" wrapText="1"/>
    </xf>
    <xf numFmtId="0" fontId="5" fillId="0" borderId="26" xfId="0" applyFont="1" applyBorder="1" applyAlignment="1">
      <alignment horizontal="left"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5" fillId="0" borderId="32" xfId="0" applyFont="1" applyBorder="1" applyAlignment="1">
      <alignment horizontal="left" vertical="center" wrapText="1"/>
    </xf>
    <xf numFmtId="0" fontId="7" fillId="0" borderId="9" xfId="0" applyFont="1" applyBorder="1" applyAlignment="1" applyProtection="1">
      <alignment horizontal="center" vertical="center" wrapText="1"/>
      <protection hidden="1"/>
    </xf>
    <xf numFmtId="0" fontId="6" fillId="12" borderId="5"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20" xfId="0" applyFont="1" applyFill="1" applyBorder="1" applyAlignment="1">
      <alignment horizontal="center" vertical="center" wrapText="1"/>
    </xf>
    <xf numFmtId="0" fontId="7" fillId="13" borderId="8" xfId="0" applyFont="1" applyFill="1" applyBorder="1" applyAlignment="1" applyProtection="1">
      <alignment horizontal="center" vertical="center" wrapText="1"/>
      <protection hidden="1"/>
    </xf>
    <xf numFmtId="0" fontId="0" fillId="13" borderId="15" xfId="0" applyFill="1" applyBorder="1" applyAlignment="1" applyProtection="1">
      <alignment horizontal="center" vertical="center" wrapText="1"/>
      <protection hidden="1"/>
    </xf>
    <xf numFmtId="0" fontId="0" fillId="13" borderId="19" xfId="0" applyFill="1" applyBorder="1" applyAlignment="1" applyProtection="1">
      <alignment horizontal="center" vertical="center" wrapText="1"/>
      <protection hidden="1"/>
    </xf>
    <xf numFmtId="0" fontId="6" fillId="8" borderId="9"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17"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11" fillId="0" borderId="2" xfId="0" applyFont="1" applyFill="1" applyBorder="1" applyAlignment="1" applyProtection="1">
      <alignment horizontal="center" vertical="center" wrapText="1" shrinkToFit="1"/>
      <protection hidden="1"/>
    </xf>
    <xf numFmtId="0" fontId="11" fillId="0" borderId="16" xfId="0" applyFont="1" applyFill="1" applyBorder="1" applyAlignment="1" applyProtection="1">
      <alignment horizontal="center" vertical="center" wrapText="1" shrinkToFit="1"/>
      <protection hidden="1"/>
    </xf>
    <xf numFmtId="0" fontId="7" fillId="11" borderId="8" xfId="0" applyFont="1" applyFill="1" applyBorder="1" applyAlignment="1" applyProtection="1">
      <alignment horizontal="center" vertical="center" wrapText="1"/>
      <protection hidden="1"/>
    </xf>
    <xf numFmtId="0" fontId="7" fillId="11" borderId="15" xfId="0" applyFont="1" applyFill="1" applyBorder="1" applyAlignment="1" applyProtection="1">
      <alignment horizontal="center" vertical="center" wrapText="1"/>
      <protection hidden="1"/>
    </xf>
    <xf numFmtId="0" fontId="0" fillId="11" borderId="15" xfId="0" applyFill="1" applyBorder="1" applyAlignment="1" applyProtection="1">
      <alignment horizontal="center" vertical="center" wrapText="1"/>
      <protection hidden="1"/>
    </xf>
    <xf numFmtId="0" fontId="11" fillId="0" borderId="2" xfId="0" applyFont="1" applyFill="1" applyBorder="1" applyAlignment="1">
      <alignment horizontal="center" vertical="center" wrapText="1" shrinkToFit="1"/>
    </xf>
    <xf numFmtId="0" fontId="11" fillId="0" borderId="16" xfId="0" applyFont="1" applyFill="1" applyBorder="1" applyAlignment="1">
      <alignment horizontal="center" vertical="center" wrapText="1" shrinkToFit="1"/>
    </xf>
    <xf numFmtId="0" fontId="11" fillId="0" borderId="9" xfId="0" applyFont="1" applyFill="1" applyBorder="1" applyAlignment="1" applyProtection="1">
      <alignment horizontal="center" vertical="center" wrapText="1" shrinkToFit="1"/>
      <protection hidden="1"/>
    </xf>
    <xf numFmtId="0" fontId="11" fillId="9" borderId="8" xfId="0" applyFont="1" applyFill="1" applyBorder="1" applyAlignment="1" applyProtection="1">
      <alignment horizontal="center" vertical="center" wrapText="1" shrinkToFit="1"/>
      <protection hidden="1"/>
    </xf>
    <xf numFmtId="0" fontId="11" fillId="9" borderId="15" xfId="0" applyFont="1" applyFill="1" applyBorder="1" applyAlignment="1" applyProtection="1">
      <alignment horizontal="center" vertical="center" wrapText="1" shrinkToFit="1"/>
      <protection hidden="1"/>
    </xf>
    <xf numFmtId="0" fontId="11" fillId="9" borderId="19" xfId="0" applyFont="1" applyFill="1" applyBorder="1" applyAlignment="1" applyProtection="1">
      <alignment horizontal="center" vertical="center" wrapText="1" shrinkToFit="1"/>
      <protection hidden="1"/>
    </xf>
    <xf numFmtId="0" fontId="8" fillId="10" borderId="16"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5" fillId="0" borderId="52" xfId="0" applyFont="1" applyBorder="1" applyAlignment="1">
      <alignment horizontal="left" vertical="center" wrapText="1"/>
    </xf>
    <xf numFmtId="0" fontId="5" fillId="0" borderId="40" xfId="0" applyFont="1" applyBorder="1" applyAlignment="1">
      <alignment horizontal="left" vertical="center" wrapText="1"/>
    </xf>
    <xf numFmtId="0" fontId="5" fillId="0" borderId="53" xfId="0" applyFont="1" applyBorder="1" applyAlignment="1">
      <alignment horizontal="left" vertical="center" wrapText="1"/>
    </xf>
    <xf numFmtId="0" fontId="8" fillId="12" borderId="16"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15" fillId="0" borderId="28" xfId="0" applyFont="1" applyBorder="1" applyAlignment="1">
      <alignment horizontal="center" vertical="center"/>
    </xf>
    <xf numFmtId="0" fontId="10" fillId="15" borderId="28" xfId="0" applyFont="1" applyFill="1" applyBorder="1" applyAlignment="1">
      <alignment vertical="center"/>
    </xf>
  </cellXfs>
  <cellStyles count="2">
    <cellStyle name="Lien hypertexte" xfId="1" builtinId="8"/>
    <cellStyle name="Normal" xfId="0" builtinId="0"/>
  </cellStyles>
  <dxfs count="6">
    <dxf>
      <font>
        <color theme="1"/>
      </font>
      <fill>
        <patternFill>
          <bgColor rgb="FFFF0000"/>
        </patternFill>
      </fill>
    </dxf>
    <dxf>
      <font>
        <color theme="1"/>
      </font>
      <fill>
        <patternFill>
          <bgColor theme="9"/>
        </patternFill>
      </fill>
    </dxf>
    <dxf>
      <font>
        <color theme="1"/>
      </font>
      <fill>
        <patternFill>
          <bgColor rgb="FF92D050"/>
        </patternFill>
      </fill>
    </dxf>
    <dxf>
      <font>
        <color theme="1"/>
      </font>
      <fill>
        <patternFill>
          <bgColor rgb="FFFF0000"/>
        </patternFill>
      </fill>
    </dxf>
    <dxf>
      <font>
        <color theme="1"/>
      </font>
      <fill>
        <patternFill>
          <bgColor theme="9"/>
        </patternFill>
      </fill>
    </dxf>
    <dxf>
      <font>
        <color theme="1"/>
      </font>
      <fill>
        <patternFill>
          <bgColor rgb="FF92D050"/>
        </patternFill>
      </fill>
    </dxf>
  </dxfs>
  <tableStyles count="0" defaultTableStyle="TableStyleMedium9" defaultPivotStyle="PivotStyleLight16"/>
  <colors>
    <mruColors>
      <color rgb="FF003087"/>
      <color rgb="FF808080"/>
      <color rgb="FF8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solidFill>
                  <a:srgbClr val="003087"/>
                </a:solidFill>
              </a:rPr>
              <a:t>Etat d'avancement détaillé </a:t>
            </a:r>
          </a:p>
        </c:rich>
      </c:tx>
      <c:layout>
        <c:manualLayout>
          <c:xMode val="edge"/>
          <c:yMode val="edge"/>
          <c:x val="0.30455503040720439"/>
          <c:y val="3.5274795830737032E-2"/>
        </c:manualLayout>
      </c:layout>
      <c:overlay val="0"/>
    </c:title>
    <c:autoTitleDeleted val="0"/>
    <c:plotArea>
      <c:layout>
        <c:manualLayout>
          <c:layoutTarget val="inner"/>
          <c:xMode val="edge"/>
          <c:yMode val="edge"/>
          <c:x val="2.2506393816982086E-2"/>
          <c:y val="4.9790625272751909E-2"/>
          <c:w val="0.97717250324254212"/>
          <c:h val="0.44930996528659861"/>
        </c:manualLayout>
      </c:layout>
      <c:barChart>
        <c:barDir val="col"/>
        <c:grouping val="clustered"/>
        <c:varyColors val="0"/>
        <c:ser>
          <c:idx val="1"/>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Graphiques!$A$3:$A$33</c:f>
              <c:strCache>
                <c:ptCount val="31"/>
                <c:pt idx="0">
                  <c:v>4 EXIGENCES GENERALES</c:v>
                </c:pt>
                <c:pt idx="1">
                  <c:v>4.1 Impartialité</c:v>
                </c:pt>
                <c:pt idx="2">
                  <c:v>4.2 Confidentialité</c:v>
                </c:pt>
                <c:pt idx="3">
                  <c:v>5 EXIGENCES STRUCTURELLES</c:v>
                </c:pt>
                <c:pt idx="4">
                  <c:v>6 EXIGENCES RELATIVES AUX RESSOURCES</c:v>
                </c:pt>
                <c:pt idx="5">
                  <c:v>6.2 Personnel</c:v>
                </c:pt>
                <c:pt idx="6">
                  <c:v>6.3 Installations et conditions ambiantes</c:v>
                </c:pt>
                <c:pt idx="7">
                  <c:v>6.4 Equipements</c:v>
                </c:pt>
                <c:pt idx="8">
                  <c:v>6.5 Traçabilité métrologique</c:v>
                </c:pt>
                <c:pt idx="9">
                  <c:v>6.6 Produits et services fournis par des prestataires externes</c:v>
                </c:pt>
                <c:pt idx="10">
                  <c:v>7 EXIGENCES RELATIVES AUX PROCESSUS</c:v>
                </c:pt>
                <c:pt idx="11">
                  <c:v>7.1 Revue des demandes, appels d’offres et contrats</c:v>
                </c:pt>
                <c:pt idx="12">
                  <c:v>7.2 Sélection, vérification et validation des méthodes</c:v>
                </c:pt>
                <c:pt idx="13">
                  <c:v>7.3 Echantillonnage</c:v>
                </c:pt>
                <c:pt idx="14">
                  <c:v>7.4 Manutention des objets d’essai ou d’étalonnage</c:v>
                </c:pt>
                <c:pt idx="15">
                  <c:v>7.5 Enregistrements techniques</c:v>
                </c:pt>
                <c:pt idx="16">
                  <c:v>7.6 Évaluation de l’incertitude de mesure</c:v>
                </c:pt>
                <c:pt idx="17">
                  <c:v>7.7 Assurer la validité des résultats</c:v>
                </c:pt>
                <c:pt idx="18">
                  <c:v>7.8 Rapport sur les résultats</c:v>
                </c:pt>
                <c:pt idx="19">
                  <c:v>7.9 Réclamations</c:v>
                </c:pt>
                <c:pt idx="20">
                  <c:v>7.10 Travaux non conformes</c:v>
                </c:pt>
                <c:pt idx="21">
                  <c:v>7.11 Maîtrise des données et gestion de l’information</c:v>
                </c:pt>
                <c:pt idx="22">
                  <c:v>8 EXIGENCES RELATIVES AU SYSTEME DE MANAGEMENT</c:v>
                </c:pt>
                <c:pt idx="23">
                  <c:v>8.2 Documentation du système de management</c:v>
                </c:pt>
                <c:pt idx="24">
                  <c:v>8.3 Maîtrise de la documentation du système de management</c:v>
                </c:pt>
                <c:pt idx="25">
                  <c:v>8.4 Maitrise des enregistrements</c:v>
                </c:pt>
                <c:pt idx="26">
                  <c:v>8.5 Actions à mettre en œuvre face aux risques et opportunités</c:v>
                </c:pt>
                <c:pt idx="27">
                  <c:v>8.6 Amélioration</c:v>
                </c:pt>
                <c:pt idx="28">
                  <c:v>8.7 Actions correctives</c:v>
                </c:pt>
                <c:pt idx="29">
                  <c:v>8.8 Audits internes</c:v>
                </c:pt>
                <c:pt idx="30">
                  <c:v>8.9 Revues de direction</c:v>
                </c:pt>
              </c:strCache>
            </c:strRef>
          </c:cat>
          <c:val>
            <c:numRef>
              <c:f>(Graphiques!$B$3:$B$7,Graphiques!$B$8:$B$12,Graphiques!$B$13:$B$24,Graphiques!$B$25:$B$33)</c:f>
              <c:numCache>
                <c:formatCode>0%</c:formatCode>
                <c:ptCount val="31"/>
                <c:pt idx="0">
                  <c:v>0.16666666666666666</c:v>
                </c:pt>
                <c:pt idx="1">
                  <c:v>0.5</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950B-4DBF-9D5E-E462780F730A}"/>
            </c:ext>
          </c:extLst>
        </c:ser>
        <c:dLbls>
          <c:showLegendKey val="0"/>
          <c:showVal val="1"/>
          <c:showCatName val="0"/>
          <c:showSerName val="0"/>
          <c:showPercent val="0"/>
          <c:showBubbleSize val="0"/>
        </c:dLbls>
        <c:gapWidth val="150"/>
        <c:overlap val="-25"/>
        <c:axId val="110122112"/>
        <c:axId val="110123648"/>
      </c:barChart>
      <c:catAx>
        <c:axId val="110122112"/>
        <c:scaling>
          <c:orientation val="minMax"/>
        </c:scaling>
        <c:delete val="0"/>
        <c:axPos val="b"/>
        <c:numFmt formatCode="General" sourceLinked="0"/>
        <c:majorTickMark val="none"/>
        <c:minorTickMark val="none"/>
        <c:tickLblPos val="nextTo"/>
        <c:txPr>
          <a:bodyPr rot="-5400000" vert="horz"/>
          <a:lstStyle/>
          <a:p>
            <a:pPr>
              <a:defRPr/>
            </a:pPr>
            <a:endParaRPr lang="fr-FR"/>
          </a:p>
        </c:txPr>
        <c:crossAx val="110123648"/>
        <c:crosses val="autoZero"/>
        <c:auto val="1"/>
        <c:lblAlgn val="ctr"/>
        <c:lblOffset val="100"/>
        <c:noMultiLvlLbl val="0"/>
      </c:catAx>
      <c:valAx>
        <c:axId val="110123648"/>
        <c:scaling>
          <c:orientation val="minMax"/>
        </c:scaling>
        <c:delete val="1"/>
        <c:axPos val="l"/>
        <c:numFmt formatCode="0%" sourceLinked="1"/>
        <c:majorTickMark val="none"/>
        <c:minorTickMark val="none"/>
        <c:tickLblPos val="none"/>
        <c:crossAx val="110122112"/>
        <c:crosses val="autoZero"/>
        <c:crossBetween val="between"/>
      </c:valAx>
    </c:plotArea>
    <c:plotVisOnly val="1"/>
    <c:dispBlanksAs val="gap"/>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fr-FR" sz="1800"/>
              <a:t>Etat</a:t>
            </a:r>
            <a:r>
              <a:rPr lang="fr-FR" sz="1800" baseline="0"/>
              <a:t> d'avancement par thématiques d'exigences</a:t>
            </a:r>
            <a:endParaRPr lang="fr-FR" sz="1800"/>
          </a:p>
        </c:rich>
      </c:tx>
      <c:layout>
        <c:manualLayout>
          <c:xMode val="edge"/>
          <c:yMode val="edge"/>
          <c:x val="0.14845138699805671"/>
          <c:y val="6.9056473210176508E-2"/>
        </c:manualLayout>
      </c:layout>
      <c:overlay val="0"/>
      <c:spPr>
        <a:noFill/>
        <a:ln>
          <a:noFill/>
        </a:ln>
        <a:effectLst/>
      </c:spPr>
    </c:title>
    <c:autoTitleDeleted val="0"/>
    <c:plotArea>
      <c:layout/>
      <c:radarChart>
        <c:radarStyle val="filled"/>
        <c:varyColors val="0"/>
        <c:ser>
          <c:idx val="0"/>
          <c:order val="0"/>
          <c:spPr>
            <a:solidFill>
              <a:srgbClr val="4F81BD">
                <a:alpha val="50000"/>
              </a:srgbClr>
            </a:solidFill>
            <a:ln>
              <a:noFill/>
            </a:ln>
            <a:effectLst>
              <a:outerShdw blurRad="40000" dist="23000" dir="5400000" rotWithShape="0">
                <a:srgbClr val="000000">
                  <a:alpha val="35000"/>
                </a:srgbClr>
              </a:outerShdw>
            </a:effectLst>
          </c:spPr>
          <c:cat>
            <c:strRef>
              <c:f>(Graphiques!$A$3,Graphiques!$A$6:$A$7,Graphiques!$A$13,Graphiques!$A$25)</c:f>
              <c:strCache>
                <c:ptCount val="5"/>
                <c:pt idx="0">
                  <c:v>4 EXIGENCES GENERALES</c:v>
                </c:pt>
                <c:pt idx="1">
                  <c:v>5 EXIGENCES STRUCTURELLES</c:v>
                </c:pt>
                <c:pt idx="2">
                  <c:v>6 EXIGENCES RELATIVES AUX RESSOURCES</c:v>
                </c:pt>
                <c:pt idx="3">
                  <c:v>7 EXIGENCES RELATIVES AUX PROCESSUS</c:v>
                </c:pt>
                <c:pt idx="4">
                  <c:v>8 EXIGENCES RELATIVES AU SYSTEME DE MANAGEMENT</c:v>
                </c:pt>
              </c:strCache>
            </c:strRef>
          </c:cat>
          <c:val>
            <c:numRef>
              <c:f>(Graphiques!$B$3,Graphiques!$B$6:$B$7,Graphiques!$B$13,Graphiques!$B$25)</c:f>
              <c:numCache>
                <c:formatCode>0%</c:formatCode>
                <c:ptCount val="5"/>
                <c:pt idx="0">
                  <c:v>0.16666666666666666</c:v>
                </c:pt>
                <c:pt idx="1">
                  <c:v>0</c:v>
                </c:pt>
                <c:pt idx="2">
                  <c:v>0</c:v>
                </c:pt>
                <c:pt idx="3">
                  <c:v>0</c:v>
                </c:pt>
                <c:pt idx="4">
                  <c:v>0</c:v>
                </c:pt>
              </c:numCache>
            </c:numRef>
          </c:val>
          <c:extLst>
            <c:ext xmlns:c16="http://schemas.microsoft.com/office/drawing/2014/chart" uri="{C3380CC4-5D6E-409C-BE32-E72D297353CC}">
              <c16:uniqueId val="{00000000-6F6E-411F-95C5-73739CCF4EDA}"/>
            </c:ext>
          </c:extLst>
        </c:ser>
        <c:dLbls>
          <c:showLegendKey val="0"/>
          <c:showVal val="0"/>
          <c:showCatName val="0"/>
          <c:showSerName val="0"/>
          <c:showPercent val="0"/>
          <c:showBubbleSize val="0"/>
        </c:dLbls>
        <c:axId val="110048768"/>
        <c:axId val="110050304"/>
      </c:radarChart>
      <c:catAx>
        <c:axId val="110048768"/>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200" b="0" i="0" u="none" strike="noStrike" kern="1200" baseline="0">
                <a:solidFill>
                  <a:schemeClr val="accent6"/>
                </a:solidFill>
                <a:latin typeface="+mn-lt"/>
                <a:ea typeface="+mn-ea"/>
                <a:cs typeface="+mn-cs"/>
              </a:defRPr>
            </a:pPr>
            <a:endParaRPr lang="fr-FR"/>
          </a:p>
        </c:txPr>
        <c:crossAx val="110050304"/>
        <c:crosses val="autoZero"/>
        <c:auto val="1"/>
        <c:lblAlgn val="ctr"/>
        <c:lblOffset val="100"/>
        <c:noMultiLvlLbl val="0"/>
      </c:catAx>
      <c:valAx>
        <c:axId val="110050304"/>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10048768"/>
        <c:crosses val="autoZero"/>
        <c:crossBetween val="between"/>
        <c:majorUnit val="0.2"/>
      </c:valAx>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0</xdr:row>
          <xdr:rowOff>47625</xdr:rowOff>
        </xdr:from>
        <xdr:to>
          <xdr:col>0</xdr:col>
          <xdr:colOff>771525</xdr:colOff>
          <xdr:row>5</xdr:row>
          <xdr:rowOff>152400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7</xdr:col>
      <xdr:colOff>85725</xdr:colOff>
      <xdr:row>1</xdr:row>
      <xdr:rowOff>38100</xdr:rowOff>
    </xdr:from>
    <xdr:to>
      <xdr:col>7</xdr:col>
      <xdr:colOff>743585</xdr:colOff>
      <xdr:row>4</xdr:row>
      <xdr:rowOff>165100</xdr:rowOff>
    </xdr:to>
    <xdr:pic>
      <xdr:nvPicPr>
        <xdr:cNvPr id="10" name="Image 9">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srcRect l="52345" r="26572"/>
        <a:stretch>
          <a:fillRect/>
        </a:stretch>
      </xdr:blipFill>
      <xdr:spPr bwMode="auto">
        <a:xfrm>
          <a:off x="5819775" y="228600"/>
          <a:ext cx="657860" cy="698500"/>
        </a:xfrm>
        <a:prstGeom prst="rect">
          <a:avLst/>
        </a:prstGeom>
        <a:solidFill>
          <a:srgbClr val="FFFFFF"/>
        </a:solidFill>
      </xdr:spPr>
    </xdr:pic>
    <xdr:clientData/>
  </xdr:twoCellAnchor>
  <xdr:twoCellAnchor editAs="oneCell">
    <xdr:from>
      <xdr:col>0</xdr:col>
      <xdr:colOff>47626</xdr:colOff>
      <xdr:row>49</xdr:row>
      <xdr:rowOff>123825</xdr:rowOff>
    </xdr:from>
    <xdr:to>
      <xdr:col>7</xdr:col>
      <xdr:colOff>757576</xdr:colOff>
      <xdr:row>49</xdr:row>
      <xdr:rowOff>171450</xdr:rowOff>
    </xdr:to>
    <xdr:pic>
      <xdr:nvPicPr>
        <xdr:cNvPr id="11" name="Image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2"/>
        <a:srcRect l="816" t="30917" b="35921"/>
        <a:stretch>
          <a:fillRect/>
        </a:stretch>
      </xdr:blipFill>
      <xdr:spPr bwMode="auto">
        <a:xfrm>
          <a:off x="47626" y="9458325"/>
          <a:ext cx="6444000" cy="476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129118</xdr:colOff>
      <xdr:row>0</xdr:row>
      <xdr:rowOff>52917</xdr:rowOff>
    </xdr:from>
    <xdr:to>
      <xdr:col>1</xdr:col>
      <xdr:colOff>407368</xdr:colOff>
      <xdr:row>0</xdr:row>
      <xdr:rowOff>1119584</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118" y="52917"/>
          <a:ext cx="733333" cy="106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36</xdr:row>
      <xdr:rowOff>104776</xdr:rowOff>
    </xdr:from>
    <xdr:to>
      <xdr:col>8</xdr:col>
      <xdr:colOff>778669</xdr:colOff>
      <xdr:row>63</xdr:row>
      <xdr:rowOff>25402</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50003</xdr:colOff>
      <xdr:row>0</xdr:row>
      <xdr:rowOff>101599</xdr:rowOff>
    </xdr:from>
    <xdr:to>
      <xdr:col>8</xdr:col>
      <xdr:colOff>726280</xdr:colOff>
      <xdr:row>33</xdr:row>
      <xdr:rowOff>11906</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ipm.org/fr/publications/guides/vim.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zoomScaleNormal="100" zoomScaleSheetLayoutView="120" zoomScalePageLayoutView="110" workbookViewId="0">
      <selection activeCell="G7" sqref="G7"/>
    </sheetView>
  </sheetViews>
  <sheetFormatPr baseColWidth="10" defaultRowHeight="15" x14ac:dyDescent="0.25"/>
  <sheetData>
    <row r="1" spans="1:8" ht="15" customHeight="1" x14ac:dyDescent="0.25">
      <c r="A1" s="120"/>
      <c r="B1" s="111" t="s">
        <v>137</v>
      </c>
      <c r="C1" s="112"/>
      <c r="D1" s="112"/>
      <c r="E1" s="112"/>
      <c r="F1" s="112"/>
      <c r="G1" s="113"/>
      <c r="H1" s="120"/>
    </row>
    <row r="2" spans="1:8" ht="15" customHeight="1" x14ac:dyDescent="0.25">
      <c r="A2" s="120"/>
      <c r="B2" s="114"/>
      <c r="C2" s="115"/>
      <c r="D2" s="115"/>
      <c r="E2" s="115"/>
      <c r="F2" s="115"/>
      <c r="G2" s="116"/>
      <c r="H2" s="120"/>
    </row>
    <row r="3" spans="1:8" ht="15" customHeight="1" x14ac:dyDescent="0.25">
      <c r="A3" s="120"/>
      <c r="B3" s="114"/>
      <c r="C3" s="115"/>
      <c r="D3" s="115"/>
      <c r="E3" s="115"/>
      <c r="F3" s="115"/>
      <c r="G3" s="116"/>
      <c r="H3" s="120"/>
    </row>
    <row r="4" spans="1:8" ht="15" customHeight="1" x14ac:dyDescent="0.25">
      <c r="A4" s="120"/>
      <c r="B4" s="114"/>
      <c r="C4" s="115"/>
      <c r="D4" s="115"/>
      <c r="E4" s="115"/>
      <c r="F4" s="115"/>
      <c r="G4" s="116"/>
      <c r="H4" s="120"/>
    </row>
    <row r="5" spans="1:8" ht="15" customHeight="1" x14ac:dyDescent="0.25">
      <c r="A5" s="120"/>
      <c r="B5" s="114"/>
      <c r="C5" s="115"/>
      <c r="D5" s="115"/>
      <c r="E5" s="115"/>
      <c r="F5" s="115"/>
      <c r="G5" s="116"/>
      <c r="H5" s="120"/>
    </row>
    <row r="6" spans="1:8" ht="15" customHeight="1" x14ac:dyDescent="0.25">
      <c r="A6" s="120"/>
      <c r="B6" s="117"/>
      <c r="C6" s="118"/>
      <c r="D6" s="118"/>
      <c r="E6" s="118"/>
      <c r="F6" s="118"/>
      <c r="G6" s="119"/>
      <c r="H6" s="120"/>
    </row>
    <row r="10" spans="1:8" ht="15" customHeight="1" x14ac:dyDescent="0.25">
      <c r="A10" s="122" t="s">
        <v>135</v>
      </c>
      <c r="B10" s="122"/>
      <c r="C10" s="122"/>
      <c r="D10" s="122"/>
      <c r="E10" s="122"/>
      <c r="F10" s="122"/>
      <c r="G10" s="122"/>
      <c r="H10" s="122"/>
    </row>
    <row r="11" spans="1:8" ht="15" customHeight="1" x14ac:dyDescent="0.25">
      <c r="A11" s="122"/>
      <c r="B11" s="122"/>
      <c r="C11" s="122"/>
      <c r="D11" s="122"/>
      <c r="E11" s="122"/>
      <c r="F11" s="122"/>
      <c r="G11" s="122"/>
      <c r="H11" s="122"/>
    </row>
    <row r="12" spans="1:8" ht="15" customHeight="1" x14ac:dyDescent="0.25">
      <c r="A12" s="122"/>
      <c r="B12" s="122"/>
      <c r="C12" s="122"/>
      <c r="D12" s="122"/>
      <c r="E12" s="122"/>
      <c r="F12" s="122"/>
      <c r="G12" s="122"/>
      <c r="H12" s="122"/>
    </row>
    <row r="13" spans="1:8" ht="15" customHeight="1" x14ac:dyDescent="0.25">
      <c r="A13" s="122"/>
      <c r="B13" s="122"/>
      <c r="C13" s="122"/>
      <c r="D13" s="122"/>
      <c r="E13" s="122"/>
      <c r="F13" s="122"/>
      <c r="G13" s="122"/>
      <c r="H13" s="122"/>
    </row>
    <row r="14" spans="1:8" ht="15" customHeight="1" x14ac:dyDescent="0.25">
      <c r="A14" s="122"/>
      <c r="B14" s="122"/>
      <c r="C14" s="122"/>
      <c r="D14" s="122"/>
      <c r="E14" s="122"/>
      <c r="F14" s="122"/>
      <c r="G14" s="122"/>
      <c r="H14" s="122"/>
    </row>
    <row r="15" spans="1:8" ht="15" customHeight="1" x14ac:dyDescent="0.25">
      <c r="A15" s="122"/>
      <c r="B15" s="122"/>
      <c r="C15" s="122"/>
      <c r="D15" s="122"/>
      <c r="E15" s="122"/>
      <c r="F15" s="122"/>
      <c r="G15" s="122"/>
      <c r="H15" s="122"/>
    </row>
    <row r="17" spans="1:8" ht="15" customHeight="1" x14ac:dyDescent="0.25">
      <c r="A17" s="121" t="s">
        <v>134</v>
      </c>
      <c r="B17" s="121"/>
      <c r="C17" s="121"/>
      <c r="D17" s="121"/>
      <c r="E17" s="121"/>
      <c r="F17" s="121"/>
      <c r="G17" s="121"/>
      <c r="H17" s="121"/>
    </row>
    <row r="18" spans="1:8" x14ac:dyDescent="0.25">
      <c r="A18" s="121"/>
      <c r="B18" s="121"/>
      <c r="C18" s="121"/>
      <c r="D18" s="121"/>
      <c r="E18" s="121"/>
      <c r="F18" s="121"/>
      <c r="G18" s="121"/>
      <c r="H18" s="121"/>
    </row>
    <row r="19" spans="1:8" x14ac:dyDescent="0.25">
      <c r="A19" s="121"/>
      <c r="B19" s="121"/>
      <c r="C19" s="121"/>
      <c r="D19" s="121"/>
      <c r="E19" s="121"/>
      <c r="F19" s="121"/>
      <c r="G19" s="121"/>
      <c r="H19" s="121"/>
    </row>
    <row r="20" spans="1:8" x14ac:dyDescent="0.25">
      <c r="A20" s="121"/>
      <c r="B20" s="121"/>
      <c r="C20" s="121"/>
      <c r="D20" s="121"/>
      <c r="E20" s="121"/>
      <c r="F20" s="121"/>
      <c r="G20" s="121"/>
      <c r="H20" s="121"/>
    </row>
    <row r="21" spans="1:8" x14ac:dyDescent="0.25">
      <c r="A21" s="121"/>
      <c r="B21" s="121"/>
      <c r="C21" s="121"/>
      <c r="D21" s="121"/>
      <c r="E21" s="121"/>
      <c r="F21" s="121"/>
      <c r="G21" s="121"/>
      <c r="H21" s="121"/>
    </row>
    <row r="22" spans="1:8" x14ac:dyDescent="0.25">
      <c r="A22" s="121"/>
      <c r="B22" s="121"/>
      <c r="C22" s="121"/>
      <c r="D22" s="121"/>
      <c r="E22" s="121"/>
      <c r="F22" s="121"/>
      <c r="G22" s="121"/>
      <c r="H22" s="121"/>
    </row>
    <row r="23" spans="1:8" x14ac:dyDescent="0.25">
      <c r="A23" s="121"/>
      <c r="B23" s="121"/>
      <c r="C23" s="121"/>
      <c r="D23" s="121"/>
      <c r="E23" s="121"/>
      <c r="F23" s="121"/>
      <c r="G23" s="121"/>
      <c r="H23" s="121"/>
    </row>
    <row r="24" spans="1:8" x14ac:dyDescent="0.25">
      <c r="A24" s="121"/>
      <c r="B24" s="121"/>
      <c r="C24" s="121"/>
      <c r="D24" s="121"/>
      <c r="E24" s="121"/>
      <c r="F24" s="121"/>
      <c r="G24" s="121"/>
      <c r="H24" s="121"/>
    </row>
    <row r="25" spans="1:8" x14ac:dyDescent="0.25">
      <c r="A25" s="121"/>
      <c r="B25" s="121"/>
      <c r="C25" s="121"/>
      <c r="D25" s="121"/>
      <c r="E25" s="121"/>
      <c r="F25" s="121"/>
      <c r="G25" s="121"/>
      <c r="H25" s="121"/>
    </row>
    <row r="26" spans="1:8" x14ac:dyDescent="0.25">
      <c r="A26" s="121"/>
      <c r="B26" s="121"/>
      <c r="C26" s="121"/>
      <c r="D26" s="121"/>
      <c r="E26" s="121"/>
      <c r="F26" s="121"/>
      <c r="G26" s="121"/>
      <c r="H26" s="121"/>
    </row>
    <row r="27" spans="1:8" x14ac:dyDescent="0.25">
      <c r="A27" s="121"/>
      <c r="B27" s="121"/>
      <c r="C27" s="121"/>
      <c r="D27" s="121"/>
      <c r="E27" s="121"/>
      <c r="F27" s="121"/>
      <c r="G27" s="121"/>
      <c r="H27" s="121"/>
    </row>
    <row r="28" spans="1:8" x14ac:dyDescent="0.25">
      <c r="A28" s="121"/>
      <c r="B28" s="121"/>
      <c r="C28" s="121"/>
      <c r="D28" s="121"/>
      <c r="E28" s="121"/>
      <c r="F28" s="121"/>
      <c r="G28" s="121"/>
      <c r="H28" s="121"/>
    </row>
    <row r="29" spans="1:8" x14ac:dyDescent="0.25">
      <c r="A29" s="121"/>
      <c r="B29" s="121"/>
      <c r="C29" s="121"/>
      <c r="D29" s="121"/>
      <c r="E29" s="121"/>
      <c r="F29" s="121"/>
      <c r="G29" s="121"/>
      <c r="H29" s="121"/>
    </row>
    <row r="30" spans="1:8" x14ac:dyDescent="0.25">
      <c r="A30" s="121"/>
      <c r="B30" s="121"/>
      <c r="C30" s="121"/>
      <c r="D30" s="121"/>
      <c r="E30" s="121"/>
      <c r="F30" s="121"/>
      <c r="G30" s="121"/>
      <c r="H30" s="121"/>
    </row>
    <row r="31" spans="1:8" x14ac:dyDescent="0.25">
      <c r="A31" s="121"/>
      <c r="B31" s="121"/>
      <c r="C31" s="121"/>
      <c r="D31" s="121"/>
      <c r="E31" s="121"/>
      <c r="F31" s="121"/>
      <c r="G31" s="121"/>
      <c r="H31" s="121"/>
    </row>
    <row r="32" spans="1:8" x14ac:dyDescent="0.25">
      <c r="A32" s="121"/>
      <c r="B32" s="121"/>
      <c r="C32" s="121"/>
      <c r="D32" s="121"/>
      <c r="E32" s="121"/>
      <c r="F32" s="121"/>
      <c r="G32" s="121"/>
      <c r="H32" s="121"/>
    </row>
    <row r="33" spans="1:8" x14ac:dyDescent="0.25">
      <c r="A33" s="121"/>
      <c r="B33" s="121"/>
      <c r="C33" s="121"/>
      <c r="D33" s="121"/>
      <c r="E33" s="121"/>
      <c r="F33" s="121"/>
      <c r="G33" s="121"/>
      <c r="H33" s="121"/>
    </row>
    <row r="34" spans="1:8" x14ac:dyDescent="0.25">
      <c r="A34" s="121"/>
      <c r="B34" s="121"/>
      <c r="C34" s="121"/>
      <c r="D34" s="121"/>
      <c r="E34" s="121"/>
      <c r="F34" s="121"/>
      <c r="G34" s="121"/>
      <c r="H34" s="121"/>
    </row>
    <row r="35" spans="1:8" x14ac:dyDescent="0.25">
      <c r="A35" s="121"/>
      <c r="B35" s="121"/>
      <c r="C35" s="121"/>
      <c r="D35" s="121"/>
      <c r="E35" s="121"/>
      <c r="F35" s="121"/>
      <c r="G35" s="121"/>
      <c r="H35" s="121"/>
    </row>
    <row r="36" spans="1:8" x14ac:dyDescent="0.25">
      <c r="A36" s="121"/>
      <c r="B36" s="121"/>
      <c r="C36" s="121"/>
      <c r="D36" s="121"/>
      <c r="E36" s="121"/>
      <c r="F36" s="121"/>
      <c r="G36" s="121"/>
      <c r="H36" s="121"/>
    </row>
    <row r="37" spans="1:8" x14ac:dyDescent="0.25">
      <c r="A37" s="121"/>
      <c r="B37" s="121"/>
      <c r="C37" s="121"/>
      <c r="D37" s="121"/>
      <c r="E37" s="121"/>
      <c r="F37" s="121"/>
      <c r="G37" s="121"/>
      <c r="H37" s="121"/>
    </row>
    <row r="38" spans="1:8" x14ac:dyDescent="0.25">
      <c r="A38" s="121"/>
      <c r="B38" s="121"/>
      <c r="C38" s="121"/>
      <c r="D38" s="121"/>
      <c r="E38" s="121"/>
      <c r="F38" s="121"/>
      <c r="G38" s="121"/>
      <c r="H38" s="121"/>
    </row>
    <row r="39" spans="1:8" x14ac:dyDescent="0.25">
      <c r="A39" s="121"/>
      <c r="B39" s="121"/>
      <c r="C39" s="121"/>
      <c r="D39" s="121"/>
      <c r="E39" s="121"/>
      <c r="F39" s="121"/>
      <c r="G39" s="121"/>
      <c r="H39" s="121"/>
    </row>
  </sheetData>
  <mergeCells count="5">
    <mergeCell ref="B1:G6"/>
    <mergeCell ref="A1:A6"/>
    <mergeCell ref="A17:H39"/>
    <mergeCell ref="A10:H15"/>
    <mergeCell ref="H1:H6"/>
  </mergeCells>
  <printOptions horizontalCentered="1"/>
  <pageMargins left="0.43307086614173229" right="0.43307086614173229" top="0.74803149606299213" bottom="0.74803149606299213" header="0.31496062992125984" footer="0.31496062992125984"/>
  <pageSetup paperSize="9" orientation="portrait" r:id="rId1"/>
  <headerFooter>
    <oddFooter>&amp;L&amp;"Arial,Gras"&amp;10LAB FORM 50 – Révision 00 – Applicable le 10/10/2019</oddFooter>
  </headerFooter>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47625</xdr:colOff>
                <xdr:row>0</xdr:row>
                <xdr:rowOff>47625</xdr:rowOff>
              </from>
              <to>
                <xdr:col>0</xdr:col>
                <xdr:colOff>771525</xdr:colOff>
                <xdr:row>5</xdr:row>
                <xdr:rowOff>152400</xdr:rowOff>
              </to>
            </anchor>
          </objectPr>
        </oleObject>
      </mc:Choice>
      <mc:Fallback>
        <oleObject progId="Word.Picture.8"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K119"/>
  <sheetViews>
    <sheetView zoomScale="90" zoomScaleNormal="90" workbookViewId="0">
      <pane ySplit="2" topLeftCell="A3" activePane="bottomLeft" state="frozen"/>
      <selection pane="bottomLeft" activeCell="G7" sqref="G7"/>
    </sheetView>
  </sheetViews>
  <sheetFormatPr baseColWidth="10" defaultColWidth="9.140625" defaultRowHeight="14.25" x14ac:dyDescent="0.25"/>
  <cols>
    <col min="1" max="1" width="6.85546875" style="1" customWidth="1"/>
    <col min="2" max="2" width="53.42578125" style="1" customWidth="1"/>
    <col min="3" max="3" width="14.85546875" style="1" customWidth="1"/>
    <col min="4" max="7" width="15.7109375" style="1" customWidth="1"/>
    <col min="8" max="8" width="0.140625" style="1" hidden="1" customWidth="1"/>
    <col min="9" max="9" width="0.140625" style="19" hidden="1" customWidth="1"/>
    <col min="10" max="10" width="0.140625" style="1" hidden="1" customWidth="1"/>
    <col min="11" max="11" width="55.85546875" style="1" customWidth="1"/>
    <col min="12" max="16384" width="9.140625" style="1"/>
  </cols>
  <sheetData>
    <row r="1" spans="1:11" ht="92.25" customHeight="1" thickBot="1" x14ac:dyDescent="0.3">
      <c r="A1" s="146" t="s">
        <v>124</v>
      </c>
      <c r="B1" s="147"/>
      <c r="C1" s="147"/>
      <c r="D1" s="147"/>
      <c r="E1" s="147"/>
      <c r="F1" s="147"/>
      <c r="G1" s="147"/>
      <c r="H1" s="147"/>
      <c r="I1" s="147"/>
      <c r="J1" s="147"/>
      <c r="K1" s="147"/>
    </row>
    <row r="2" spans="1:11" ht="63.6" customHeight="1" thickBot="1" x14ac:dyDescent="0.3">
      <c r="A2" s="154" t="s">
        <v>122</v>
      </c>
      <c r="B2" s="155"/>
      <c r="C2" s="156"/>
      <c r="D2" s="2" t="s">
        <v>2</v>
      </c>
      <c r="E2" s="3" t="s">
        <v>1</v>
      </c>
      <c r="F2" s="3" t="s">
        <v>0</v>
      </c>
      <c r="G2" s="4" t="s">
        <v>3</v>
      </c>
      <c r="H2" s="105"/>
      <c r="I2" s="105"/>
      <c r="J2" s="105"/>
      <c r="K2" s="105" t="s">
        <v>136</v>
      </c>
    </row>
    <row r="3" spans="1:11" ht="34.9" customHeight="1" thickBot="1" x14ac:dyDescent="0.3">
      <c r="A3" s="148" t="s">
        <v>4</v>
      </c>
      <c r="B3" s="149"/>
      <c r="C3" s="150"/>
      <c r="D3" s="22"/>
      <c r="E3" s="23"/>
      <c r="F3" s="23"/>
      <c r="G3" s="23"/>
      <c r="H3" s="23"/>
      <c r="I3" s="23"/>
      <c r="J3" s="23"/>
      <c r="K3" s="38"/>
    </row>
    <row r="4" spans="1:11" ht="25.15" customHeight="1" thickBot="1" x14ac:dyDescent="0.3">
      <c r="A4" s="151" t="s">
        <v>7</v>
      </c>
      <c r="B4" s="152"/>
      <c r="C4" s="153"/>
      <c r="D4" s="36"/>
      <c r="E4" s="37"/>
      <c r="F4" s="37"/>
      <c r="G4" s="37"/>
      <c r="H4" s="37"/>
      <c r="I4" s="37"/>
      <c r="J4" s="37"/>
      <c r="K4" s="39"/>
    </row>
    <row r="5" spans="1:11" ht="59.45" customHeight="1" thickBot="1" x14ac:dyDescent="0.3">
      <c r="A5" s="166" t="s">
        <v>6</v>
      </c>
      <c r="B5" s="167"/>
      <c r="C5" s="168"/>
      <c r="D5" s="85" t="s">
        <v>138</v>
      </c>
      <c r="E5" s="86" t="s">
        <v>139</v>
      </c>
      <c r="F5" s="86"/>
      <c r="G5" s="21"/>
      <c r="H5" s="91">
        <f>IF(G5&lt;&gt;"","",IF(COUNTA(D5:F5)=0,"",COUNTA(D5)*0+COUNTA(E5)*1+COUNTA(F5)*2))</f>
        <v>1</v>
      </c>
      <c r="I5" s="92">
        <f>H5</f>
        <v>1</v>
      </c>
      <c r="J5" s="161">
        <f>IF(AND(I5="",I7=""),"",SUM(I5,I7))</f>
        <v>1</v>
      </c>
      <c r="K5" s="74"/>
    </row>
    <row r="6" spans="1:11" ht="25.15" customHeight="1" thickBot="1" x14ac:dyDescent="0.3">
      <c r="A6" s="151" t="s">
        <v>120</v>
      </c>
      <c r="B6" s="152"/>
      <c r="C6" s="153"/>
      <c r="D6" s="5"/>
      <c r="E6" s="6"/>
      <c r="F6" s="102"/>
      <c r="G6" s="6"/>
      <c r="H6" s="6"/>
      <c r="I6" s="6"/>
      <c r="J6" s="162"/>
      <c r="K6" s="6"/>
    </row>
    <row r="7" spans="1:11" ht="51.75" customHeight="1" x14ac:dyDescent="0.25">
      <c r="A7" s="137" t="s">
        <v>8</v>
      </c>
      <c r="B7" s="138"/>
      <c r="C7" s="139"/>
      <c r="D7" s="87"/>
      <c r="E7" s="69"/>
      <c r="F7" s="69"/>
      <c r="G7" s="21"/>
      <c r="H7" s="93" t="str">
        <f>IF(G7&lt;&gt;"","",IF(COUNTA(D7:F7)=0,"",COUNTA(D7)*0+COUNTA(E7)*1+COUNTA(F7)*2))</f>
        <v/>
      </c>
      <c r="I7" s="129" t="str">
        <f>IF(COUNTBLANK(H7:H8)=2,"",SUM(H7:H8))</f>
        <v/>
      </c>
      <c r="J7" s="162"/>
      <c r="K7" s="75"/>
    </row>
    <row r="8" spans="1:11" ht="51.75" customHeight="1" thickBot="1" x14ac:dyDescent="0.3">
      <c r="A8" s="123" t="s">
        <v>9</v>
      </c>
      <c r="B8" s="124"/>
      <c r="C8" s="125"/>
      <c r="D8" s="87"/>
      <c r="E8" s="69"/>
      <c r="F8" s="69"/>
      <c r="G8" s="21"/>
      <c r="H8" s="61" t="str">
        <f>IF(G8&lt;&gt;"","",IF(COUNTA(D8:F8)=0,"",COUNTA(D8)*0+COUNTA(E8)*1+COUNTA(F8)*2))</f>
        <v/>
      </c>
      <c r="I8" s="129"/>
      <c r="J8" s="162"/>
      <c r="K8" s="75"/>
    </row>
    <row r="9" spans="1:11" s="7" customFormat="1" ht="34.9" customHeight="1" thickBot="1" x14ac:dyDescent="0.3">
      <c r="A9" s="163" t="s">
        <v>119</v>
      </c>
      <c r="B9" s="164"/>
      <c r="C9" s="165"/>
      <c r="D9" s="24"/>
      <c r="E9" s="25"/>
      <c r="F9" s="25"/>
      <c r="G9" s="25"/>
      <c r="H9" s="25"/>
      <c r="I9" s="25"/>
      <c r="J9" s="25"/>
      <c r="K9" s="45"/>
    </row>
    <row r="10" spans="1:11" ht="50.1" customHeight="1" x14ac:dyDescent="0.25">
      <c r="A10" s="137" t="s">
        <v>10</v>
      </c>
      <c r="B10" s="138"/>
      <c r="C10" s="139"/>
      <c r="D10" s="101"/>
      <c r="E10" s="86"/>
      <c r="F10" s="86"/>
      <c r="G10" s="21"/>
      <c r="H10" s="91" t="str">
        <f>IF(G10&lt;&gt;"","",IF(COUNTA(D10:F10)=0,"",COUNTA(D10)*0+COUNTA(E10)*1+COUNTA(F10)*2))</f>
        <v/>
      </c>
      <c r="I10" s="157" t="str">
        <f>IF(COUNTBLANK(H10:H17)=8,"",SUM(H10:H17))</f>
        <v/>
      </c>
      <c r="J10" s="159" t="str">
        <f>I10</f>
        <v/>
      </c>
      <c r="K10" s="76"/>
    </row>
    <row r="11" spans="1:11" ht="43.9" customHeight="1" x14ac:dyDescent="0.25">
      <c r="A11" s="169" t="s">
        <v>11</v>
      </c>
      <c r="B11" s="170"/>
      <c r="C11" s="171"/>
      <c r="D11" s="87"/>
      <c r="E11" s="69"/>
      <c r="F11" s="69"/>
      <c r="G11" s="21"/>
      <c r="H11" s="61" t="str">
        <f>IF(G11&lt;&gt;"","",IF(COUNTA(D11:F11)=0,"",COUNTA(D11)*0+COUNTA(E11)*1+COUNTA(F11)*2))</f>
        <v/>
      </c>
      <c r="I11" s="158"/>
      <c r="J11" s="160"/>
      <c r="K11" s="77"/>
    </row>
    <row r="12" spans="1:11" ht="44.45" customHeight="1" x14ac:dyDescent="0.25">
      <c r="A12" s="169" t="s">
        <v>12</v>
      </c>
      <c r="B12" s="170"/>
      <c r="C12" s="171"/>
      <c r="D12" s="87"/>
      <c r="E12" s="69"/>
      <c r="F12" s="69"/>
      <c r="G12" s="73"/>
      <c r="H12" s="61" t="str">
        <f>IF(G12&lt;&gt;"","",IF(COUNTA(D12:F12)=0,"",COUNTA(D12)*0+COUNTA(E12)*1+COUNTA(F12)*2))</f>
        <v/>
      </c>
      <c r="I12" s="158"/>
      <c r="J12" s="160"/>
      <c r="K12" s="78"/>
    </row>
    <row r="13" spans="1:11" ht="44.45" customHeight="1" x14ac:dyDescent="0.25">
      <c r="A13" s="169" t="s">
        <v>13</v>
      </c>
      <c r="B13" s="170"/>
      <c r="C13" s="171"/>
      <c r="D13" s="88"/>
      <c r="E13" s="66"/>
      <c r="F13" s="66"/>
      <c r="G13" s="73"/>
      <c r="H13" s="61" t="str">
        <f>IF(G13&lt;&gt;"","",IF(COUNTA(D13:F13)=0,"",COUNTA(D13)*0+COUNTA(E13)*1+COUNTA(F13)*2))</f>
        <v/>
      </c>
      <c r="I13" s="158"/>
      <c r="J13" s="160"/>
      <c r="K13" s="78"/>
    </row>
    <row r="14" spans="1:11" ht="44.45" customHeight="1" x14ac:dyDescent="0.25">
      <c r="A14" s="169" t="s">
        <v>14</v>
      </c>
      <c r="B14" s="170"/>
      <c r="C14" s="171"/>
      <c r="D14" s="88"/>
      <c r="E14" s="66"/>
      <c r="F14" s="66"/>
      <c r="G14" s="21"/>
      <c r="H14" s="61" t="str">
        <f t="shared" ref="H14:H17" si="0">IF(G14&lt;&gt;"","",IF(COUNTA(D14:F14)=0,"",COUNTA(D14)*0+COUNTA(E14)*1+COUNTA(F14)*2))</f>
        <v/>
      </c>
      <c r="I14" s="158"/>
      <c r="J14" s="160"/>
      <c r="K14" s="78"/>
    </row>
    <row r="15" spans="1:11" ht="44.45" customHeight="1" x14ac:dyDescent="0.25">
      <c r="A15" s="169" t="s">
        <v>15</v>
      </c>
      <c r="B15" s="170"/>
      <c r="C15" s="171"/>
      <c r="D15" s="88"/>
      <c r="E15" s="66"/>
      <c r="F15" s="66"/>
      <c r="G15" s="73"/>
      <c r="H15" s="61" t="str">
        <f t="shared" si="0"/>
        <v/>
      </c>
      <c r="I15" s="158"/>
      <c r="J15" s="160"/>
      <c r="K15" s="78"/>
    </row>
    <row r="16" spans="1:11" ht="58.5" customHeight="1" x14ac:dyDescent="0.25">
      <c r="A16" s="169" t="s">
        <v>16</v>
      </c>
      <c r="B16" s="170"/>
      <c r="C16" s="171"/>
      <c r="D16" s="88"/>
      <c r="E16" s="66"/>
      <c r="F16" s="66"/>
      <c r="G16" s="73"/>
      <c r="H16" s="61" t="str">
        <f t="shared" si="0"/>
        <v/>
      </c>
      <c r="I16" s="158"/>
      <c r="J16" s="160"/>
      <c r="K16" s="78"/>
    </row>
    <row r="17" spans="1:11" ht="44.45" customHeight="1" thickBot="1" x14ac:dyDescent="0.3">
      <c r="A17" s="123" t="s">
        <v>17</v>
      </c>
      <c r="B17" s="124"/>
      <c r="C17" s="125"/>
      <c r="D17" s="88"/>
      <c r="E17" s="66"/>
      <c r="F17" s="66"/>
      <c r="G17" s="21"/>
      <c r="H17" s="61" t="str">
        <f t="shared" si="0"/>
        <v/>
      </c>
      <c r="I17" s="158"/>
      <c r="J17" s="160"/>
      <c r="K17" s="78"/>
    </row>
    <row r="18" spans="1:11" ht="34.9" customHeight="1" thickBot="1" x14ac:dyDescent="0.3">
      <c r="A18" s="172" t="s">
        <v>118</v>
      </c>
      <c r="B18" s="173"/>
      <c r="C18" s="174"/>
      <c r="D18" s="26"/>
      <c r="E18" s="27"/>
      <c r="F18" s="27"/>
      <c r="G18" s="27"/>
      <c r="H18" s="27"/>
      <c r="I18" s="27"/>
      <c r="J18" s="27"/>
      <c r="K18" s="28"/>
    </row>
    <row r="19" spans="1:11" ht="25.15" customHeight="1" thickBot="1" x14ac:dyDescent="0.3">
      <c r="A19" s="175" t="s">
        <v>117</v>
      </c>
      <c r="B19" s="176"/>
      <c r="C19" s="177"/>
      <c r="D19" s="8"/>
      <c r="E19" s="8"/>
      <c r="F19" s="8"/>
      <c r="G19" s="8"/>
      <c r="H19" s="8"/>
      <c r="I19" s="8"/>
      <c r="J19" s="8"/>
      <c r="K19" s="9"/>
    </row>
    <row r="20" spans="1:11" ht="57" customHeight="1" thickBot="1" x14ac:dyDescent="0.3">
      <c r="A20" s="137" t="s">
        <v>18</v>
      </c>
      <c r="B20" s="138"/>
      <c r="C20" s="139"/>
      <c r="D20" s="85"/>
      <c r="E20" s="86"/>
      <c r="F20" s="86"/>
      <c r="G20" s="21"/>
      <c r="H20" s="91" t="str">
        <f t="shared" ref="H20:H25" si="1">IF(G20&lt;&gt;"","",IF(COUNTA(D20:F20)=0,"",COUNTA(D20)*0+COUNTA(E20)*1+COUNTA(F20)*2))</f>
        <v/>
      </c>
      <c r="I20" s="200" t="str">
        <f>IF(COUNTBLANK(H20:H25)=6,"",SUM(H20:H25))</f>
        <v/>
      </c>
      <c r="J20" s="208" t="str">
        <f>IF(AND(I20="", I27="", I30="", I39="",I42=""),"",SUM(I20,I27,I30,I39,I42))</f>
        <v/>
      </c>
      <c r="K20" s="79"/>
    </row>
    <row r="21" spans="1:11" ht="45.6" customHeight="1" thickBot="1" x14ac:dyDescent="0.3">
      <c r="A21" s="169" t="s">
        <v>19</v>
      </c>
      <c r="B21" s="170"/>
      <c r="C21" s="171"/>
      <c r="D21" s="87"/>
      <c r="E21" s="69"/>
      <c r="F21" s="69"/>
      <c r="G21" s="21"/>
      <c r="H21" s="61" t="str">
        <f t="shared" si="1"/>
        <v/>
      </c>
      <c r="I21" s="207"/>
      <c r="J21" s="209"/>
      <c r="K21" s="74"/>
    </row>
    <row r="22" spans="1:11" ht="45.6" customHeight="1" thickBot="1" x14ac:dyDescent="0.3">
      <c r="A22" s="169" t="s">
        <v>20</v>
      </c>
      <c r="B22" s="170"/>
      <c r="C22" s="171"/>
      <c r="D22" s="87"/>
      <c r="E22" s="69"/>
      <c r="F22" s="69"/>
      <c r="G22" s="21"/>
      <c r="H22" s="61" t="str">
        <f t="shared" si="1"/>
        <v/>
      </c>
      <c r="I22" s="207"/>
      <c r="J22" s="209"/>
      <c r="K22" s="74"/>
    </row>
    <row r="23" spans="1:11" ht="45.6" customHeight="1" thickBot="1" x14ac:dyDescent="0.3">
      <c r="A23" s="169" t="s">
        <v>21</v>
      </c>
      <c r="B23" s="170"/>
      <c r="C23" s="171"/>
      <c r="D23" s="87"/>
      <c r="E23" s="69"/>
      <c r="F23" s="69"/>
      <c r="G23" s="73"/>
      <c r="H23" s="61" t="str">
        <f t="shared" si="1"/>
        <v/>
      </c>
      <c r="I23" s="207"/>
      <c r="J23" s="209"/>
      <c r="K23" s="74"/>
    </row>
    <row r="24" spans="1:11" ht="135.75" customHeight="1" x14ac:dyDescent="0.25">
      <c r="A24" s="169" t="s">
        <v>22</v>
      </c>
      <c r="B24" s="170"/>
      <c r="C24" s="171"/>
      <c r="D24" s="87"/>
      <c r="E24" s="69"/>
      <c r="F24" s="69"/>
      <c r="G24" s="21"/>
      <c r="H24" s="61" t="str">
        <f t="shared" si="1"/>
        <v/>
      </c>
      <c r="I24" s="207"/>
      <c r="J24" s="209"/>
      <c r="K24" s="74"/>
    </row>
    <row r="25" spans="1:11" ht="132.75" customHeight="1" thickBot="1" x14ac:dyDescent="0.3">
      <c r="A25" s="123" t="s">
        <v>23</v>
      </c>
      <c r="B25" s="124"/>
      <c r="C25" s="125"/>
      <c r="D25" s="87"/>
      <c r="E25" s="64"/>
      <c r="F25" s="64"/>
      <c r="G25" s="21"/>
      <c r="H25" s="61" t="str">
        <f t="shared" si="1"/>
        <v/>
      </c>
      <c r="I25" s="207"/>
      <c r="J25" s="209"/>
      <c r="K25" s="75"/>
    </row>
    <row r="26" spans="1:11" ht="25.15" customHeight="1" thickBot="1" x14ac:dyDescent="0.3">
      <c r="A26" s="175" t="s">
        <v>116</v>
      </c>
      <c r="B26" s="179"/>
      <c r="C26" s="180"/>
      <c r="D26" s="35"/>
      <c r="E26" s="8"/>
      <c r="F26" s="8"/>
      <c r="G26" s="8"/>
      <c r="H26" s="8"/>
      <c r="I26" s="8"/>
      <c r="J26" s="209"/>
      <c r="K26" s="9"/>
    </row>
    <row r="27" spans="1:11" ht="44.25" customHeight="1" x14ac:dyDescent="0.25">
      <c r="A27" s="181" t="s">
        <v>24</v>
      </c>
      <c r="B27" s="182"/>
      <c r="C27" s="183"/>
      <c r="D27" s="87"/>
      <c r="E27" s="67"/>
      <c r="F27" s="67"/>
      <c r="G27" s="73"/>
      <c r="H27" s="13" t="str">
        <f>IF(G27&lt;&gt;"","",IF(COUNTA(D27:F27)=0,"",COUNTA(D27)*0+COUNTA(E27)*1+COUNTA(F27)*2))</f>
        <v/>
      </c>
      <c r="I27" s="205" t="str">
        <f>IF(COUNTBLANK(H27:H28)=2,"",SUM(H27:H28))</f>
        <v/>
      </c>
      <c r="J27" s="209"/>
      <c r="K27" s="75"/>
    </row>
    <row r="28" spans="1:11" ht="71.25" customHeight="1" thickBot="1" x14ac:dyDescent="0.3">
      <c r="A28" s="123" t="s">
        <v>98</v>
      </c>
      <c r="B28" s="124"/>
      <c r="C28" s="125"/>
      <c r="D28" s="103"/>
      <c r="E28" s="89"/>
      <c r="F28" s="89"/>
      <c r="G28" s="73"/>
      <c r="H28" s="44" t="str">
        <f>IF(G28&lt;&gt;"","",IF(COUNTA(D28:F28)=0,"",COUNTA(D28)*0+COUNTA(E28)*1+COUNTA(F28)*2))</f>
        <v/>
      </c>
      <c r="I28" s="206"/>
      <c r="J28" s="209"/>
      <c r="K28" s="80"/>
    </row>
    <row r="29" spans="1:11" ht="25.15" customHeight="1" thickBot="1" x14ac:dyDescent="0.3">
      <c r="A29" s="175" t="s">
        <v>115</v>
      </c>
      <c r="B29" s="179"/>
      <c r="C29" s="180"/>
      <c r="D29" s="35"/>
      <c r="E29" s="35"/>
      <c r="F29" s="35"/>
      <c r="G29" s="8"/>
      <c r="H29" s="8"/>
      <c r="I29" s="8"/>
      <c r="J29" s="209"/>
      <c r="K29" s="81"/>
    </row>
    <row r="30" spans="1:11" ht="44.25" customHeight="1" x14ac:dyDescent="0.25">
      <c r="A30" s="181" t="s">
        <v>25</v>
      </c>
      <c r="B30" s="182"/>
      <c r="C30" s="183"/>
      <c r="D30" s="87"/>
      <c r="E30" s="69"/>
      <c r="F30" s="69"/>
      <c r="G30" s="21"/>
      <c r="H30" s="13" t="str">
        <f t="shared" ref="H30:H37" si="2">IF(G30&lt;&gt;"","",IF(COUNTA(D30:F30)=0,"",COUNTA(D30)*0+COUNTA(E30)*1+COUNTA(F30)*2))</f>
        <v/>
      </c>
      <c r="I30" s="200" t="str">
        <f>IF(COUNTBLANK(H30:H37)=8,"",SUM(H30:H37))</f>
        <v/>
      </c>
      <c r="J30" s="209"/>
      <c r="K30" s="75"/>
    </row>
    <row r="31" spans="1:11" ht="44.25" customHeight="1" x14ac:dyDescent="0.25">
      <c r="A31" s="169" t="s">
        <v>26</v>
      </c>
      <c r="B31" s="170"/>
      <c r="C31" s="171"/>
      <c r="D31" s="87"/>
      <c r="E31" s="69"/>
      <c r="F31" s="69"/>
      <c r="G31" s="21"/>
      <c r="H31" s="61" t="str">
        <f t="shared" si="2"/>
        <v/>
      </c>
      <c r="I31" s="207"/>
      <c r="J31" s="209"/>
      <c r="K31" s="75"/>
    </row>
    <row r="32" spans="1:11" ht="44.25" customHeight="1" x14ac:dyDescent="0.25">
      <c r="A32" s="169" t="s">
        <v>27</v>
      </c>
      <c r="B32" s="170"/>
      <c r="C32" s="171"/>
      <c r="D32" s="87"/>
      <c r="E32" s="69"/>
      <c r="F32" s="69"/>
      <c r="G32" s="21"/>
      <c r="H32" s="61" t="str">
        <f t="shared" si="2"/>
        <v/>
      </c>
      <c r="I32" s="207"/>
      <c r="J32" s="209"/>
      <c r="K32" s="75"/>
    </row>
    <row r="33" spans="1:11" ht="44.25" customHeight="1" x14ac:dyDescent="0.25">
      <c r="A33" s="169" t="s">
        <v>28</v>
      </c>
      <c r="B33" s="170"/>
      <c r="C33" s="171"/>
      <c r="D33" s="87"/>
      <c r="E33" s="69"/>
      <c r="F33" s="69"/>
      <c r="G33" s="21"/>
      <c r="H33" s="61" t="str">
        <f t="shared" si="2"/>
        <v/>
      </c>
      <c r="I33" s="207"/>
      <c r="J33" s="209"/>
      <c r="K33" s="75"/>
    </row>
    <row r="34" spans="1:11" ht="44.25" customHeight="1" x14ac:dyDescent="0.25">
      <c r="A34" s="169" t="s">
        <v>29</v>
      </c>
      <c r="B34" s="170"/>
      <c r="C34" s="171"/>
      <c r="D34" s="87"/>
      <c r="E34" s="69"/>
      <c r="F34" s="69"/>
      <c r="G34" s="21"/>
      <c r="H34" s="61" t="str">
        <f t="shared" si="2"/>
        <v/>
      </c>
      <c r="I34" s="207"/>
      <c r="J34" s="209"/>
      <c r="K34" s="75"/>
    </row>
    <row r="35" spans="1:11" ht="44.25" customHeight="1" x14ac:dyDescent="0.25">
      <c r="A35" s="169" t="s">
        <v>30</v>
      </c>
      <c r="B35" s="170"/>
      <c r="C35" s="171"/>
      <c r="D35" s="87"/>
      <c r="E35" s="69"/>
      <c r="F35" s="69"/>
      <c r="G35" s="21"/>
      <c r="H35" s="61" t="str">
        <f t="shared" si="2"/>
        <v/>
      </c>
      <c r="I35" s="207"/>
      <c r="J35" s="209"/>
      <c r="K35" s="75"/>
    </row>
    <row r="36" spans="1:11" ht="44.25" customHeight="1" x14ac:dyDescent="0.25">
      <c r="A36" s="169" t="s">
        <v>31</v>
      </c>
      <c r="B36" s="170"/>
      <c r="C36" s="171"/>
      <c r="D36" s="87"/>
      <c r="E36" s="69"/>
      <c r="F36" s="69"/>
      <c r="G36" s="21"/>
      <c r="H36" s="61" t="str">
        <f t="shared" si="2"/>
        <v/>
      </c>
      <c r="I36" s="207"/>
      <c r="J36" s="209"/>
      <c r="K36" s="75"/>
    </row>
    <row r="37" spans="1:11" ht="75.75" customHeight="1" thickBot="1" x14ac:dyDescent="0.3">
      <c r="A37" s="123" t="s">
        <v>32</v>
      </c>
      <c r="B37" s="124"/>
      <c r="C37" s="125"/>
      <c r="D37" s="87"/>
      <c r="E37" s="69"/>
      <c r="F37" s="69"/>
      <c r="G37" s="21"/>
      <c r="H37" s="61" t="str">
        <f t="shared" si="2"/>
        <v/>
      </c>
      <c r="I37" s="201"/>
      <c r="J37" s="209"/>
      <c r="K37" s="75"/>
    </row>
    <row r="38" spans="1:11" ht="25.15" customHeight="1" thickBot="1" x14ac:dyDescent="0.3">
      <c r="A38" s="178" t="s">
        <v>114</v>
      </c>
      <c r="B38" s="179"/>
      <c r="C38" s="180"/>
      <c r="D38" s="35"/>
      <c r="E38" s="8"/>
      <c r="F38" s="8"/>
      <c r="G38" s="8"/>
      <c r="H38" s="8"/>
      <c r="I38" s="8"/>
      <c r="J38" s="209"/>
      <c r="K38" s="9"/>
    </row>
    <row r="39" spans="1:11" ht="44.25" customHeight="1" x14ac:dyDescent="0.25">
      <c r="A39" s="144" t="s">
        <v>33</v>
      </c>
      <c r="B39" s="144"/>
      <c r="C39" s="145"/>
      <c r="D39" s="68"/>
      <c r="E39" s="67"/>
      <c r="F39" s="67"/>
      <c r="G39" s="21"/>
      <c r="H39" s="61" t="str">
        <f>IF(G39&lt;&gt;"","",IF(COUNTA(D39:F39)=0,"",COUNTA(D39)*0+COUNTA(E39)*1+COUNTA(F39)*2))</f>
        <v/>
      </c>
      <c r="I39" s="200" t="str">
        <f>IF(COUNTBLANK(H39:H40)=2,"",SUM(H39:H40))</f>
        <v/>
      </c>
      <c r="J39" s="209"/>
      <c r="K39" s="75"/>
    </row>
    <row r="40" spans="1:11" ht="41.25" customHeight="1" thickBot="1" x14ac:dyDescent="0.3">
      <c r="A40" s="144" t="s">
        <v>34</v>
      </c>
      <c r="B40" s="144"/>
      <c r="C40" s="145"/>
      <c r="D40" s="70"/>
      <c r="E40" s="89"/>
      <c r="F40" s="89"/>
      <c r="G40" s="21"/>
      <c r="H40" s="94" t="str">
        <f>IF(G40&lt;&gt;"","",IF(COUNTA(D40:F40)=0,"",COUNTA(D40)*0+COUNTA(E40)*1+COUNTA(F40)*2))</f>
        <v/>
      </c>
      <c r="I40" s="201"/>
      <c r="J40" s="209"/>
      <c r="K40" s="80"/>
    </row>
    <row r="41" spans="1:11" ht="25.15" customHeight="1" thickBot="1" x14ac:dyDescent="0.3">
      <c r="A41" s="191" t="s">
        <v>113</v>
      </c>
      <c r="B41" s="192"/>
      <c r="C41" s="193"/>
      <c r="D41" s="35"/>
      <c r="E41" s="35"/>
      <c r="F41" s="35"/>
      <c r="G41" s="8"/>
      <c r="H41" s="8"/>
      <c r="I41" s="8"/>
      <c r="J41" s="209"/>
      <c r="K41" s="9"/>
    </row>
    <row r="42" spans="1:11" ht="44.25" customHeight="1" x14ac:dyDescent="0.25">
      <c r="A42" s="144" t="s">
        <v>35</v>
      </c>
      <c r="B42" s="144"/>
      <c r="C42" s="145"/>
      <c r="D42" s="68"/>
      <c r="E42" s="69"/>
      <c r="F42" s="69"/>
      <c r="G42" s="21"/>
      <c r="H42" s="61" t="str">
        <f>IF(G42&lt;&gt;"","",IF(COUNTA(D42:F42)=0,"",COUNTA(D42)*0+COUNTA(E42)*1+COUNTA(F42)*2))</f>
        <v/>
      </c>
      <c r="I42" s="200" t="str">
        <f>IF(COUNTBLANK(H42:H44)=3,"",SUM(H42:H44))</f>
        <v/>
      </c>
      <c r="J42" s="209"/>
      <c r="K42" s="75"/>
    </row>
    <row r="43" spans="1:11" ht="44.25" customHeight="1" x14ac:dyDescent="0.25">
      <c r="A43" s="144" t="s">
        <v>36</v>
      </c>
      <c r="B43" s="144"/>
      <c r="C43" s="145"/>
      <c r="D43" s="68"/>
      <c r="E43" s="69"/>
      <c r="F43" s="69"/>
      <c r="G43" s="21"/>
      <c r="H43" s="61" t="str">
        <f>IF(G43&lt;&gt;"","",IF(COUNTA(D43:F43)=0,"",COUNTA(D43)*0+COUNTA(E43)*1+COUNTA(F43)*2))</f>
        <v/>
      </c>
      <c r="I43" s="207"/>
      <c r="J43" s="209"/>
      <c r="K43" s="75"/>
    </row>
    <row r="44" spans="1:11" ht="41.25" customHeight="1" thickBot="1" x14ac:dyDescent="0.3">
      <c r="A44" s="144" t="s">
        <v>37</v>
      </c>
      <c r="B44" s="144"/>
      <c r="C44" s="145"/>
      <c r="D44" s="90"/>
      <c r="E44" s="89"/>
      <c r="F44" s="89"/>
      <c r="G44" s="21"/>
      <c r="H44" s="94" t="str">
        <f>IF(G44&lt;&gt;"","",IF(COUNTA(D44:F44)=0,"",COUNTA(D44)*0+COUNTA(E44)*1+COUNTA(F44)*2))</f>
        <v/>
      </c>
      <c r="I44" s="201"/>
      <c r="J44" s="210"/>
      <c r="K44" s="80"/>
    </row>
    <row r="45" spans="1:11" ht="34.9" customHeight="1" thickBot="1" x14ac:dyDescent="0.3">
      <c r="A45" s="211" t="s">
        <v>112</v>
      </c>
      <c r="B45" s="212"/>
      <c r="C45" s="213"/>
      <c r="D45" s="29"/>
      <c r="E45" s="30"/>
      <c r="F45" s="30"/>
      <c r="G45" s="30"/>
      <c r="H45" s="30"/>
      <c r="I45" s="30"/>
      <c r="J45" s="30"/>
      <c r="K45" s="31"/>
    </row>
    <row r="46" spans="1:11" ht="25.15" customHeight="1" thickBot="1" x14ac:dyDescent="0.3">
      <c r="A46" s="214" t="s">
        <v>111</v>
      </c>
      <c r="B46" s="215"/>
      <c r="C46" s="216"/>
      <c r="D46" s="10"/>
      <c r="E46" s="10"/>
      <c r="F46" s="10"/>
      <c r="G46" s="10"/>
      <c r="H46" s="11"/>
      <c r="I46" s="10"/>
      <c r="J46" s="10"/>
      <c r="K46" s="12"/>
    </row>
    <row r="47" spans="1:11" ht="50.1" customHeight="1" x14ac:dyDescent="0.25">
      <c r="A47" s="144" t="s">
        <v>38</v>
      </c>
      <c r="B47" s="144"/>
      <c r="C47" s="145"/>
      <c r="D47" s="63"/>
      <c r="E47" s="64"/>
      <c r="F47" s="64"/>
      <c r="G47" s="48"/>
      <c r="H47" s="61" t="str">
        <f>IF(G47&lt;&gt;"","",IF(COUNTA(D47:F47)=0,"",COUNTA(D47)*0+COUNTA(E47)*1+COUNTA(F47)*2))</f>
        <v/>
      </c>
      <c r="I47" s="184" t="str">
        <f>IF(COUNTBLANK(H47:H50)=4,"",SUM(H47:H50))</f>
        <v/>
      </c>
      <c r="J47" s="202" t="str">
        <f>IF(AND(I47="",I52="",I57="",I61="",I64="",I67="",I69="",I75="",I82="",I85="",I88=""),"",SUM(I47,I52,I57,I61,I64,I67,I69,I75,I82,I85,I88))</f>
        <v/>
      </c>
      <c r="K47" s="82"/>
    </row>
    <row r="48" spans="1:11" ht="50.1" customHeight="1" x14ac:dyDescent="0.25">
      <c r="A48" s="144" t="s">
        <v>39</v>
      </c>
      <c r="B48" s="144"/>
      <c r="C48" s="145"/>
      <c r="D48" s="63"/>
      <c r="E48" s="64"/>
      <c r="F48" s="64"/>
      <c r="G48" s="48"/>
      <c r="H48" s="61" t="str">
        <f>IF(G48&lt;&gt;"","",IF(COUNTA(D48:F48)=0,"",COUNTA(D48)*0+COUNTA(E48)*1+COUNTA(F48)*2))</f>
        <v/>
      </c>
      <c r="I48" s="184"/>
      <c r="J48" s="203"/>
      <c r="K48" s="82"/>
    </row>
    <row r="49" spans="1:11" ht="50.1" customHeight="1" x14ac:dyDescent="0.25">
      <c r="A49" s="144" t="s">
        <v>40</v>
      </c>
      <c r="B49" s="144"/>
      <c r="C49" s="145"/>
      <c r="D49" s="63"/>
      <c r="E49" s="64"/>
      <c r="F49" s="64"/>
      <c r="G49" s="48"/>
      <c r="H49" s="61" t="str">
        <f>IF(G49&lt;&gt;"","",IF(COUNTA(D49:F49)=0,"",COUNTA(D49)*0+COUNTA(E49)*1+COUNTA(F49)*2))</f>
        <v/>
      </c>
      <c r="I49" s="184"/>
      <c r="J49" s="203"/>
      <c r="K49" s="82"/>
    </row>
    <row r="50" spans="1:11" ht="50.1" customHeight="1" thickBot="1" x14ac:dyDescent="0.3">
      <c r="A50" s="144" t="s">
        <v>123</v>
      </c>
      <c r="B50" s="144"/>
      <c r="C50" s="145"/>
      <c r="D50" s="65"/>
      <c r="E50" s="66"/>
      <c r="F50" s="66"/>
      <c r="G50" s="72"/>
      <c r="H50" s="61" t="str">
        <f>IF(G50&lt;&gt;"","",IF(COUNTA(D50:F50)=0,"",COUNTA(D50)*0+COUNTA(E50)*1+COUNTA(F50)*2))</f>
        <v/>
      </c>
      <c r="I50" s="184"/>
      <c r="J50" s="204"/>
      <c r="K50" s="83"/>
    </row>
    <row r="51" spans="1:11" ht="25.15" customHeight="1" thickBot="1" x14ac:dyDescent="0.3">
      <c r="A51" s="197" t="s">
        <v>110</v>
      </c>
      <c r="B51" s="198"/>
      <c r="C51" s="199"/>
      <c r="D51" s="10"/>
      <c r="E51" s="10"/>
      <c r="F51" s="10"/>
      <c r="G51" s="10"/>
      <c r="H51" s="11"/>
      <c r="I51" s="10"/>
      <c r="J51" s="204"/>
      <c r="K51" s="12"/>
    </row>
    <row r="52" spans="1:11" ht="50.1" customHeight="1" x14ac:dyDescent="0.25">
      <c r="A52" s="144" t="s">
        <v>41</v>
      </c>
      <c r="B52" s="144"/>
      <c r="C52" s="145"/>
      <c r="D52" s="63"/>
      <c r="E52" s="64"/>
      <c r="F52" s="64"/>
      <c r="G52" s="60"/>
      <c r="H52" s="61" t="str">
        <f>IF(G52&lt;&gt;"","",IF(COUNTA(D52:F52)=0,"",COUNTA(D52)*0+COUNTA(E52)*1+COUNTA(F52)*2))</f>
        <v/>
      </c>
      <c r="I52" s="184" t="str">
        <f>IF(COUNTBLANK(H52:H55)=4,"",SUM(H52:H55))</f>
        <v/>
      </c>
      <c r="J52" s="204"/>
      <c r="K52" s="82"/>
    </row>
    <row r="53" spans="1:11" ht="50.1" customHeight="1" x14ac:dyDescent="0.25">
      <c r="A53" s="144" t="s">
        <v>42</v>
      </c>
      <c r="B53" s="144"/>
      <c r="C53" s="145"/>
      <c r="D53" s="63"/>
      <c r="E53" s="64"/>
      <c r="F53" s="64"/>
      <c r="G53" s="60"/>
      <c r="H53" s="61" t="str">
        <f>IF(G53&lt;&gt;"","",IF(COUNTA(D53:F53)=0,"",COUNTA(D53)*0+COUNTA(E53)*1+COUNTA(F53)*2))</f>
        <v/>
      </c>
      <c r="I53" s="184"/>
      <c r="J53" s="204"/>
      <c r="K53" s="82"/>
    </row>
    <row r="54" spans="1:11" ht="50.1" customHeight="1" x14ac:dyDescent="0.25">
      <c r="A54" s="144" t="s">
        <v>43</v>
      </c>
      <c r="B54" s="144"/>
      <c r="C54" s="145"/>
      <c r="D54" s="63"/>
      <c r="E54" s="64"/>
      <c r="F54" s="64"/>
      <c r="G54" s="60"/>
      <c r="H54" s="61" t="str">
        <f>IF(G54&lt;&gt;"","",IF(COUNTA(D54:F54)=0,"",COUNTA(D54)*0+COUNTA(E54)*1+COUNTA(F54)*2))</f>
        <v/>
      </c>
      <c r="I54" s="184"/>
      <c r="J54" s="204"/>
      <c r="K54" s="82"/>
    </row>
    <row r="55" spans="1:11" ht="50.1" customHeight="1" thickBot="1" x14ac:dyDescent="0.3">
      <c r="A55" s="144" t="s">
        <v>44</v>
      </c>
      <c r="B55" s="144"/>
      <c r="C55" s="145"/>
      <c r="D55" s="65"/>
      <c r="E55" s="66"/>
      <c r="F55" s="66"/>
      <c r="G55" s="62"/>
      <c r="H55" s="61" t="str">
        <f>IF(G55&lt;&gt;"","",IF(COUNTA(D55:F55)=0,"",COUNTA(D55)*0+COUNTA(E55)*1+COUNTA(F55)*2))</f>
        <v/>
      </c>
      <c r="I55" s="184"/>
      <c r="J55" s="204"/>
      <c r="K55" s="83"/>
    </row>
    <row r="56" spans="1:11" ht="25.15" customHeight="1" thickBot="1" x14ac:dyDescent="0.3">
      <c r="A56" s="197" t="s">
        <v>109</v>
      </c>
      <c r="B56" s="198"/>
      <c r="C56" s="199"/>
      <c r="D56" s="10"/>
      <c r="E56" s="10"/>
      <c r="F56" s="10"/>
      <c r="G56" s="10"/>
      <c r="H56" s="11"/>
      <c r="I56" s="10"/>
      <c r="J56" s="204"/>
      <c r="K56" s="12"/>
    </row>
    <row r="57" spans="1:11" ht="50.1" customHeight="1" x14ac:dyDescent="0.25">
      <c r="A57" s="144" t="s">
        <v>45</v>
      </c>
      <c r="B57" s="144"/>
      <c r="C57" s="145"/>
      <c r="D57" s="63"/>
      <c r="E57" s="64"/>
      <c r="F57" s="64"/>
      <c r="G57" s="64"/>
      <c r="H57" s="61" t="str">
        <f>IF(G57&lt;&gt;"","",IF(COUNTA(D57:F57)=0,"",COUNTA(D57)*0+COUNTA(E57)*1+COUNTA(F57)*2))</f>
        <v/>
      </c>
      <c r="I57" s="184" t="str">
        <f>IF(COUNTBLANK(H57:H59)=3,"",SUM(H57:H59))</f>
        <v/>
      </c>
      <c r="J57" s="204"/>
      <c r="K57" s="82"/>
    </row>
    <row r="58" spans="1:11" ht="50.1" customHeight="1" x14ac:dyDescent="0.25">
      <c r="A58" s="144" t="s">
        <v>46</v>
      </c>
      <c r="B58" s="144"/>
      <c r="C58" s="145"/>
      <c r="D58" s="63"/>
      <c r="E58" s="64"/>
      <c r="F58" s="64"/>
      <c r="G58" s="64"/>
      <c r="H58" s="61" t="str">
        <f>IF(G58&lt;&gt;"","",IF(COUNTA(D58:F58)=0,"",COUNTA(D58)*0+COUNTA(E58)*1+COUNTA(F58)*2))</f>
        <v/>
      </c>
      <c r="I58" s="184"/>
      <c r="J58" s="204"/>
      <c r="K58" s="82"/>
    </row>
    <row r="59" spans="1:11" ht="50.1" customHeight="1" thickBot="1" x14ac:dyDescent="0.3">
      <c r="A59" s="144" t="s">
        <v>47</v>
      </c>
      <c r="B59" s="144"/>
      <c r="C59" s="145"/>
      <c r="D59" s="63"/>
      <c r="E59" s="64"/>
      <c r="F59" s="64"/>
      <c r="G59" s="64"/>
      <c r="H59" s="61" t="str">
        <f>IF(G59&lt;&gt;"","",IF(COUNTA(D59:F59)=0,"",COUNTA(D59)*0+COUNTA(E59)*1+COUNTA(F59)*2))</f>
        <v/>
      </c>
      <c r="I59" s="184"/>
      <c r="J59" s="204"/>
      <c r="K59" s="82"/>
    </row>
    <row r="60" spans="1:11" ht="25.15" customHeight="1" thickBot="1" x14ac:dyDescent="0.3">
      <c r="A60" s="197" t="s">
        <v>108</v>
      </c>
      <c r="B60" s="198"/>
      <c r="C60" s="199"/>
      <c r="D60" s="10"/>
      <c r="E60" s="10"/>
      <c r="F60" s="10"/>
      <c r="G60" s="10"/>
      <c r="H60" s="11"/>
      <c r="I60" s="10"/>
      <c r="J60" s="204"/>
      <c r="K60" s="12"/>
    </row>
    <row r="61" spans="1:11" ht="50.1" customHeight="1" x14ac:dyDescent="0.25">
      <c r="A61" s="144" t="s">
        <v>48</v>
      </c>
      <c r="B61" s="144"/>
      <c r="C61" s="145"/>
      <c r="D61" s="63"/>
      <c r="E61" s="64"/>
      <c r="F61" s="64"/>
      <c r="G61" s="48"/>
      <c r="H61" s="61" t="str">
        <f>IF(G61&lt;&gt;"","",IF(COUNTA(D61:F61)=0,"",COUNTA(D61)*0+COUNTA(E61)*1+COUNTA(F61)*2))</f>
        <v/>
      </c>
      <c r="I61" s="184" t="str">
        <f>IF(COUNTBLANK(H61:H62)=2,"",SUM(H61:H62))</f>
        <v/>
      </c>
      <c r="J61" s="204"/>
      <c r="K61" s="82"/>
    </row>
    <row r="62" spans="1:11" ht="50.1" customHeight="1" thickBot="1" x14ac:dyDescent="0.3">
      <c r="A62" s="144" t="s">
        <v>49</v>
      </c>
      <c r="B62" s="144"/>
      <c r="C62" s="145"/>
      <c r="D62" s="63"/>
      <c r="E62" s="64"/>
      <c r="F62" s="64"/>
      <c r="G62" s="48"/>
      <c r="H62" s="61" t="str">
        <f>IF(G62&lt;&gt;"","",IF(COUNTA(D62:F62)=0,"",COUNTA(D62)*0+COUNTA(E62)*1+COUNTA(F62)*2))</f>
        <v/>
      </c>
      <c r="I62" s="184"/>
      <c r="J62" s="204"/>
      <c r="K62" s="82"/>
    </row>
    <row r="63" spans="1:11" ht="25.15" customHeight="1" thickBot="1" x14ac:dyDescent="0.3">
      <c r="A63" s="197" t="s">
        <v>50</v>
      </c>
      <c r="B63" s="198"/>
      <c r="C63" s="199"/>
      <c r="D63" s="10"/>
      <c r="E63" s="10"/>
      <c r="F63" s="10"/>
      <c r="G63" s="10"/>
      <c r="H63" s="11"/>
      <c r="I63" s="10"/>
      <c r="J63" s="204"/>
      <c r="K63" s="12"/>
    </row>
    <row r="64" spans="1:11" ht="75.75" customHeight="1" x14ac:dyDescent="0.25">
      <c r="A64" s="144" t="s">
        <v>51</v>
      </c>
      <c r="B64" s="144"/>
      <c r="C64" s="145"/>
      <c r="D64" s="63"/>
      <c r="E64" s="64"/>
      <c r="F64" s="64"/>
      <c r="G64" s="48"/>
      <c r="H64" s="61" t="str">
        <f>IF(G64&lt;&gt;"","",IF(COUNTA(D64:F64)=0,"",COUNTA(D64)*0+COUNTA(E64)*1+COUNTA(F64)*2))</f>
        <v/>
      </c>
      <c r="I64" s="184" t="str">
        <f>IF(COUNTBLANK(H64:H65)=2,"",SUM(H64:H65))</f>
        <v/>
      </c>
      <c r="J64" s="204"/>
      <c r="K64" s="82"/>
    </row>
    <row r="65" spans="1:11" ht="50.1" customHeight="1" thickBot="1" x14ac:dyDescent="0.3">
      <c r="A65" s="144" t="s">
        <v>52</v>
      </c>
      <c r="B65" s="144"/>
      <c r="C65" s="145"/>
      <c r="D65" s="63"/>
      <c r="E65" s="64"/>
      <c r="F65" s="64"/>
      <c r="G65" s="48"/>
      <c r="H65" s="61" t="str">
        <f>IF(G65&lt;&gt;"","",IF(COUNTA(D65:F65)=0,"",COUNTA(D65)*0+COUNTA(E65)*1+COUNTA(F65)*2))</f>
        <v/>
      </c>
      <c r="I65" s="184"/>
      <c r="J65" s="204"/>
      <c r="K65" s="82"/>
    </row>
    <row r="66" spans="1:11" ht="25.15" customHeight="1" thickBot="1" x14ac:dyDescent="0.3">
      <c r="A66" s="194" t="s">
        <v>53</v>
      </c>
      <c r="B66" s="195"/>
      <c r="C66" s="196"/>
      <c r="D66" s="10"/>
      <c r="E66" s="10"/>
      <c r="F66" s="10"/>
      <c r="G66" s="10"/>
      <c r="H66" s="11"/>
      <c r="I66" s="10"/>
      <c r="J66" s="204"/>
      <c r="K66" s="12"/>
    </row>
    <row r="67" spans="1:11" ht="50.1" customHeight="1" thickBot="1" x14ac:dyDescent="0.3">
      <c r="A67" s="166" t="s">
        <v>54</v>
      </c>
      <c r="B67" s="167"/>
      <c r="C67" s="168"/>
      <c r="D67" s="63"/>
      <c r="E67" s="64"/>
      <c r="F67" s="64"/>
      <c r="G67" s="48"/>
      <c r="H67" s="61" t="str">
        <f>IF(G67&lt;&gt;"","",IF(COUNTA(D67:F67)=0,"",COUNTA(D67)*0+COUNTA(E67)*1+COUNTA(F67)*2))</f>
        <v/>
      </c>
      <c r="I67" s="95" t="str">
        <f>IF(COUNTBLANK(H67:H67)=1,"",SUM(H67:H67))</f>
        <v/>
      </c>
      <c r="J67" s="204"/>
      <c r="K67" s="82"/>
    </row>
    <row r="68" spans="1:11" ht="25.15" customHeight="1" thickBot="1" x14ac:dyDescent="0.3">
      <c r="A68" s="214" t="s">
        <v>55</v>
      </c>
      <c r="B68" s="215"/>
      <c r="C68" s="216"/>
      <c r="D68" s="10"/>
      <c r="E68" s="10"/>
      <c r="F68" s="10"/>
      <c r="G68" s="10"/>
      <c r="H68" s="11"/>
      <c r="I68" s="10"/>
      <c r="J68" s="204"/>
      <c r="K68" s="12"/>
    </row>
    <row r="69" spans="1:11" ht="50.1" customHeight="1" x14ac:dyDescent="0.25">
      <c r="A69" s="144" t="s">
        <v>56</v>
      </c>
      <c r="B69" s="144"/>
      <c r="C69" s="145"/>
      <c r="D69" s="63"/>
      <c r="E69" s="64"/>
      <c r="F69" s="64"/>
      <c r="G69" s="48"/>
      <c r="H69" s="61" t="str">
        <f>IF(G69&lt;&gt;"","",IF(COUNTA(D69:F69)=0,"",COUNTA(D69)*0+COUNTA(E69)*1+COUNTA(F69)*2))</f>
        <v/>
      </c>
      <c r="I69" s="184" t="str">
        <f>IF(COUNTBLANK(H69:H73)=5,"",SUM(H69:H73))</f>
        <v/>
      </c>
      <c r="J69" s="204"/>
      <c r="K69" s="82"/>
    </row>
    <row r="70" spans="1:11" ht="50.1" customHeight="1" x14ac:dyDescent="0.25">
      <c r="A70" s="144" t="s">
        <v>57</v>
      </c>
      <c r="B70" s="144"/>
      <c r="C70" s="145"/>
      <c r="D70" s="63"/>
      <c r="E70" s="64"/>
      <c r="F70" s="64"/>
      <c r="G70" s="48"/>
      <c r="H70" s="61" t="str">
        <f>IF(G70&lt;&gt;"","",IF(COUNTA(D70:F70)=0,"",COUNTA(D70)*0+COUNTA(E70)*1+COUNTA(F70)*2))</f>
        <v/>
      </c>
      <c r="I70" s="184"/>
      <c r="J70" s="204"/>
      <c r="K70" s="82"/>
    </row>
    <row r="71" spans="1:11" ht="50.1" customHeight="1" x14ac:dyDescent="0.25">
      <c r="A71" s="144" t="s">
        <v>58</v>
      </c>
      <c r="B71" s="144"/>
      <c r="C71" s="145"/>
      <c r="D71" s="63"/>
      <c r="E71" s="64"/>
      <c r="F71" s="64"/>
      <c r="G71" s="48"/>
      <c r="H71" s="61" t="str">
        <f>IF(G71&lt;&gt;"","",IF(COUNTA(D71:F71)=0,"",COUNTA(D71)*0+COUNTA(E71)*1+COUNTA(F71)*2))</f>
        <v/>
      </c>
      <c r="I71" s="184"/>
      <c r="J71" s="204"/>
      <c r="K71" s="82"/>
    </row>
    <row r="72" spans="1:11" ht="50.1" customHeight="1" x14ac:dyDescent="0.25">
      <c r="A72" s="144" t="s">
        <v>59</v>
      </c>
      <c r="B72" s="144"/>
      <c r="C72" s="145"/>
      <c r="D72" s="65"/>
      <c r="E72" s="66"/>
      <c r="F72" s="66"/>
      <c r="G72" s="49"/>
      <c r="H72" s="61" t="str">
        <f>IF(G72&lt;&gt;"","",IF(COUNTA(D72:F72)=0,"",COUNTA(D72)*0+COUNTA(E72)*1+COUNTA(F72)*2))</f>
        <v/>
      </c>
      <c r="I72" s="184"/>
      <c r="J72" s="204"/>
      <c r="K72" s="83"/>
    </row>
    <row r="73" spans="1:11" ht="50.1" customHeight="1" thickBot="1" x14ac:dyDescent="0.3">
      <c r="A73" s="144" t="s">
        <v>60</v>
      </c>
      <c r="B73" s="144"/>
      <c r="C73" s="145"/>
      <c r="D73" s="65"/>
      <c r="E73" s="66"/>
      <c r="F73" s="66"/>
      <c r="G73" s="49"/>
      <c r="H73" s="61" t="str">
        <f>IF(G73&lt;&gt;"","",IF(COUNTA(D73:F73)=0,"",COUNTA(D73)*0+COUNTA(E73)*1+COUNTA(F73)*2))</f>
        <v/>
      </c>
      <c r="I73" s="184"/>
      <c r="J73" s="204"/>
      <c r="K73" s="83"/>
    </row>
    <row r="74" spans="1:11" ht="25.15" customHeight="1" thickBot="1" x14ac:dyDescent="0.3">
      <c r="A74" s="197" t="s">
        <v>61</v>
      </c>
      <c r="B74" s="198"/>
      <c r="C74" s="199"/>
      <c r="D74" s="10"/>
      <c r="E74" s="10"/>
      <c r="F74" s="10"/>
      <c r="G74" s="10"/>
      <c r="H74" s="11"/>
      <c r="I74" s="10"/>
      <c r="J74" s="204"/>
      <c r="K74" s="12"/>
    </row>
    <row r="75" spans="1:11" ht="50.1" customHeight="1" x14ac:dyDescent="0.25">
      <c r="A75" s="144" t="s">
        <v>62</v>
      </c>
      <c r="B75" s="144"/>
      <c r="C75" s="145"/>
      <c r="D75" s="63"/>
      <c r="E75" s="64"/>
      <c r="F75" s="64"/>
      <c r="G75" s="48"/>
      <c r="H75" s="61" t="str">
        <f t="shared" ref="H75:H80" si="3">IF(G75&lt;&gt;"","",IF(COUNTA(D75:F75)=0,"",COUNTA(D75)*0+COUNTA(E75)*1+COUNTA(F75)*2))</f>
        <v/>
      </c>
      <c r="I75" s="184" t="str">
        <f>IF(COUNTBLANK(H75:H80)=6,"",SUM(H75:H80))</f>
        <v/>
      </c>
      <c r="J75" s="204"/>
      <c r="K75" s="82"/>
    </row>
    <row r="76" spans="1:11" ht="50.1" customHeight="1" x14ac:dyDescent="0.25">
      <c r="A76" s="144" t="s">
        <v>63</v>
      </c>
      <c r="B76" s="144"/>
      <c r="C76" s="145"/>
      <c r="D76" s="63"/>
      <c r="E76" s="64"/>
      <c r="F76" s="64"/>
      <c r="G76" s="48"/>
      <c r="H76" s="61" t="str">
        <f t="shared" si="3"/>
        <v/>
      </c>
      <c r="I76" s="184"/>
      <c r="J76" s="204"/>
      <c r="K76" s="82"/>
    </row>
    <row r="77" spans="1:11" ht="50.1" customHeight="1" x14ac:dyDescent="0.25">
      <c r="A77" s="144" t="s">
        <v>64</v>
      </c>
      <c r="B77" s="144"/>
      <c r="C77" s="145"/>
      <c r="D77" s="63"/>
      <c r="E77" s="64"/>
      <c r="F77" s="64"/>
      <c r="G77" s="48"/>
      <c r="H77" s="61" t="str">
        <f t="shared" si="3"/>
        <v/>
      </c>
      <c r="I77" s="184"/>
      <c r="J77" s="204"/>
      <c r="K77" s="82"/>
    </row>
    <row r="78" spans="1:11" ht="50.1" customHeight="1" x14ac:dyDescent="0.25">
      <c r="A78" s="144" t="s">
        <v>65</v>
      </c>
      <c r="B78" s="144"/>
      <c r="C78" s="145"/>
      <c r="D78" s="65"/>
      <c r="E78" s="66"/>
      <c r="F78" s="66"/>
      <c r="G78" s="49"/>
      <c r="H78" s="61" t="str">
        <f t="shared" si="3"/>
        <v/>
      </c>
      <c r="I78" s="184"/>
      <c r="J78" s="204"/>
      <c r="K78" s="83"/>
    </row>
    <row r="79" spans="1:11" ht="65.25" customHeight="1" x14ac:dyDescent="0.25">
      <c r="A79" s="144" t="s">
        <v>66</v>
      </c>
      <c r="B79" s="144"/>
      <c r="C79" s="145"/>
      <c r="D79" s="65"/>
      <c r="E79" s="66"/>
      <c r="F79" s="66"/>
      <c r="G79" s="49"/>
      <c r="H79" s="61" t="str">
        <f t="shared" si="3"/>
        <v/>
      </c>
      <c r="I79" s="184"/>
      <c r="J79" s="204"/>
      <c r="K79" s="83"/>
    </row>
    <row r="80" spans="1:11" ht="50.1" customHeight="1" thickBot="1" x14ac:dyDescent="0.3">
      <c r="A80" s="144" t="s">
        <v>67</v>
      </c>
      <c r="B80" s="144"/>
      <c r="C80" s="145"/>
      <c r="D80" s="65"/>
      <c r="E80" s="66"/>
      <c r="F80" s="66"/>
      <c r="G80" s="49"/>
      <c r="H80" s="61" t="str">
        <f t="shared" si="3"/>
        <v/>
      </c>
      <c r="I80" s="184"/>
      <c r="J80" s="204"/>
      <c r="K80" s="83"/>
    </row>
    <row r="81" spans="1:11" ht="25.15" customHeight="1" thickBot="1" x14ac:dyDescent="0.3">
      <c r="A81" s="197" t="s">
        <v>68</v>
      </c>
      <c r="B81" s="198"/>
      <c r="C81" s="199"/>
      <c r="D81" s="10"/>
      <c r="E81" s="10"/>
      <c r="F81" s="10"/>
      <c r="G81" s="10"/>
      <c r="H81" s="11"/>
      <c r="I81" s="10"/>
      <c r="J81" s="204"/>
      <c r="K81" s="12"/>
    </row>
    <row r="82" spans="1:11" ht="75.75" customHeight="1" x14ac:dyDescent="0.25">
      <c r="A82" s="144" t="s">
        <v>69</v>
      </c>
      <c r="B82" s="144"/>
      <c r="C82" s="145"/>
      <c r="D82" s="63"/>
      <c r="E82" s="64"/>
      <c r="F82" s="64"/>
      <c r="G82" s="48"/>
      <c r="H82" s="61" t="str">
        <f>IF(G82&lt;&gt;"","",IF(COUNTA(D82:F82)=0,"",COUNTA(D82)*0+COUNTA(E82)*1+COUNTA(F82)*2))</f>
        <v/>
      </c>
      <c r="I82" s="184" t="str">
        <f>IF(COUNTBLANK(H82:H83)=2,"",SUM(H82:H83))</f>
        <v/>
      </c>
      <c r="J82" s="204"/>
      <c r="K82" s="82"/>
    </row>
    <row r="83" spans="1:11" ht="50.1" customHeight="1" thickBot="1" x14ac:dyDescent="0.3">
      <c r="A83" s="144" t="s">
        <v>70</v>
      </c>
      <c r="B83" s="144"/>
      <c r="C83" s="145"/>
      <c r="D83" s="63"/>
      <c r="E83" s="64"/>
      <c r="F83" s="64"/>
      <c r="G83" s="48"/>
      <c r="H83" s="61" t="str">
        <f>IF(G83&lt;&gt;"","",IF(COUNTA(D83:F83)=0,"",COUNTA(D83)*0+COUNTA(E83)*1+COUNTA(F83)*2))</f>
        <v/>
      </c>
      <c r="I83" s="184"/>
      <c r="J83" s="204"/>
      <c r="K83" s="82"/>
    </row>
    <row r="84" spans="1:11" ht="25.15" customHeight="1" thickBot="1" x14ac:dyDescent="0.3">
      <c r="A84" s="197" t="s">
        <v>71</v>
      </c>
      <c r="B84" s="198"/>
      <c r="C84" s="199"/>
      <c r="D84" s="10"/>
      <c r="E84" s="10"/>
      <c r="F84" s="10"/>
      <c r="G84" s="10"/>
      <c r="H84" s="11"/>
      <c r="I84" s="10"/>
      <c r="J84" s="204"/>
      <c r="K84" s="12"/>
    </row>
    <row r="85" spans="1:11" ht="75.75" customHeight="1" x14ac:dyDescent="0.25">
      <c r="A85" s="144" t="s">
        <v>72</v>
      </c>
      <c r="B85" s="144"/>
      <c r="C85" s="145"/>
      <c r="D85" s="63"/>
      <c r="E85" s="64"/>
      <c r="F85" s="64"/>
      <c r="G85" s="48"/>
      <c r="H85" s="61" t="str">
        <f>IF(G85&lt;&gt;"","",IF(COUNTA(D85:F85)=0,"",COUNTA(D85)*0+COUNTA(E85)*1+COUNTA(F85)*2))</f>
        <v/>
      </c>
      <c r="I85" s="184" t="str">
        <f>IF(COUNTBLANK(H85:H86)=2,"",SUM(H85:H86))</f>
        <v/>
      </c>
      <c r="J85" s="204"/>
      <c r="K85" s="82"/>
    </row>
    <row r="86" spans="1:11" ht="50.1" customHeight="1" thickBot="1" x14ac:dyDescent="0.3">
      <c r="A86" s="144" t="s">
        <v>73</v>
      </c>
      <c r="B86" s="144"/>
      <c r="C86" s="145"/>
      <c r="D86" s="63"/>
      <c r="E86" s="64"/>
      <c r="F86" s="64"/>
      <c r="G86" s="48"/>
      <c r="H86" s="61" t="str">
        <f>IF(G86&lt;&gt;"","",IF(COUNTA(D86:F86)=0,"",COUNTA(D86)*0+COUNTA(E86)*1+COUNTA(F86)*2))</f>
        <v/>
      </c>
      <c r="I86" s="184"/>
      <c r="J86" s="204"/>
      <c r="K86" s="82"/>
    </row>
    <row r="87" spans="1:11" ht="25.15" customHeight="1" thickBot="1" x14ac:dyDescent="0.3">
      <c r="A87" s="197" t="s">
        <v>74</v>
      </c>
      <c r="B87" s="198"/>
      <c r="C87" s="199"/>
      <c r="D87" s="10"/>
      <c r="E87" s="10"/>
      <c r="F87" s="10"/>
      <c r="G87" s="10"/>
      <c r="H87" s="11"/>
      <c r="I87" s="10"/>
      <c r="J87" s="204"/>
      <c r="K87" s="12"/>
    </row>
    <row r="88" spans="1:11" ht="50.1" customHeight="1" x14ac:dyDescent="0.25">
      <c r="A88" s="144" t="s">
        <v>75</v>
      </c>
      <c r="B88" s="144"/>
      <c r="C88" s="145"/>
      <c r="D88" s="63"/>
      <c r="E88" s="64"/>
      <c r="F88" s="64"/>
      <c r="G88" s="48"/>
      <c r="H88" s="61" t="str">
        <f>IF(G88&lt;&gt;"","",IF(COUNTA(D88:F88)=0,"",COUNTA(D88)*0+COUNTA(E88)*1+COUNTA(F88)*2))</f>
        <v/>
      </c>
      <c r="I88" s="184" t="str">
        <f>IF(COUNTBLANK(H88:H91)=4,"",SUM(H88:H91))</f>
        <v/>
      </c>
      <c r="J88" s="204"/>
      <c r="K88" s="82"/>
    </row>
    <row r="89" spans="1:11" ht="50.1" customHeight="1" x14ac:dyDescent="0.25">
      <c r="A89" s="144" t="s">
        <v>76</v>
      </c>
      <c r="B89" s="144"/>
      <c r="C89" s="145"/>
      <c r="D89" s="63"/>
      <c r="E89" s="64"/>
      <c r="F89" s="64"/>
      <c r="G89" s="48"/>
      <c r="H89" s="61" t="str">
        <f>IF(G89&lt;&gt;"","",IF(COUNTA(D89:F89)=0,"",COUNTA(D89)*0+COUNTA(E89)*1+COUNTA(F89)*2))</f>
        <v/>
      </c>
      <c r="I89" s="184"/>
      <c r="J89" s="204"/>
      <c r="K89" s="82"/>
    </row>
    <row r="90" spans="1:11" ht="50.1" customHeight="1" x14ac:dyDescent="0.25">
      <c r="A90" s="144" t="s">
        <v>77</v>
      </c>
      <c r="B90" s="144"/>
      <c r="C90" s="145"/>
      <c r="D90" s="63"/>
      <c r="E90" s="64"/>
      <c r="F90" s="64"/>
      <c r="G90" s="48"/>
      <c r="H90" s="61" t="str">
        <f>IF(G90&lt;&gt;"","",IF(COUNTA(D90:F90)=0,"",COUNTA(D90)*0+COUNTA(E90)*1+COUNTA(F90)*2))</f>
        <v/>
      </c>
      <c r="I90" s="184"/>
      <c r="J90" s="204"/>
      <c r="K90" s="82"/>
    </row>
    <row r="91" spans="1:11" ht="50.1" customHeight="1" thickBot="1" x14ac:dyDescent="0.3">
      <c r="A91" s="144" t="s">
        <v>78</v>
      </c>
      <c r="B91" s="144"/>
      <c r="C91" s="145"/>
      <c r="D91" s="65"/>
      <c r="E91" s="66"/>
      <c r="F91" s="66"/>
      <c r="G91" s="49"/>
      <c r="H91" s="61" t="str">
        <f>IF(G91&lt;&gt;"","",IF(COUNTA(D91:F91)=0,"",COUNTA(D91)*0+COUNTA(E91)*1+COUNTA(F91)*2))</f>
        <v/>
      </c>
      <c r="I91" s="184"/>
      <c r="J91" s="204"/>
      <c r="K91" s="83"/>
    </row>
    <row r="92" spans="1:11" ht="40.5" customHeight="1" thickBot="1" x14ac:dyDescent="0.3">
      <c r="A92" s="220" t="s">
        <v>100</v>
      </c>
      <c r="B92" s="221"/>
      <c r="C92" s="222"/>
      <c r="D92" s="32"/>
      <c r="E92" s="33"/>
      <c r="F92" s="33"/>
      <c r="G92" s="33"/>
      <c r="H92" s="33"/>
      <c r="I92" s="33"/>
      <c r="J92" s="33"/>
      <c r="K92" s="34"/>
    </row>
    <row r="93" spans="1:11" s="7" customFormat="1" ht="25.15" customHeight="1" thickBot="1" x14ac:dyDescent="0.3">
      <c r="A93" s="185" t="s">
        <v>99</v>
      </c>
      <c r="B93" s="186"/>
      <c r="C93" s="187"/>
      <c r="D93" s="14"/>
      <c r="E93" s="14"/>
      <c r="F93" s="14"/>
      <c r="G93" s="14"/>
      <c r="H93" s="15"/>
      <c r="I93" s="14"/>
      <c r="J93" s="16"/>
      <c r="K93" s="17"/>
    </row>
    <row r="94" spans="1:11" ht="75.75" customHeight="1" x14ac:dyDescent="0.25">
      <c r="A94" s="137" t="s">
        <v>79</v>
      </c>
      <c r="B94" s="138"/>
      <c r="C94" s="139"/>
      <c r="D94" s="63"/>
      <c r="E94" s="64"/>
      <c r="F94" s="64"/>
      <c r="G94" s="48"/>
      <c r="H94" s="61" t="str">
        <f>IF(G94&lt;&gt;"","",IF(COUNTA(D94:F94)=0,"",COUNTA(D94)*0+COUNTA(E94)*1+COUNTA(F94)*2))</f>
        <v/>
      </c>
      <c r="I94" s="184" t="str">
        <f>IF(COUNTBLANK(H94:H95)=2,"",SUM(H94:H95))</f>
        <v/>
      </c>
      <c r="J94" s="188" t="str">
        <f>IF(AND(I94="",I97="",I100="",I102="",I105="",I108="",I113="",I118=""),"",SUM(I94,I97,I100,I102,I105,I108,I113,I118))</f>
        <v/>
      </c>
      <c r="K94" s="82"/>
    </row>
    <row r="95" spans="1:11" ht="41.45" customHeight="1" thickBot="1" x14ac:dyDescent="0.3">
      <c r="A95" s="123" t="s">
        <v>80</v>
      </c>
      <c r="B95" s="124"/>
      <c r="C95" s="125"/>
      <c r="D95" s="65"/>
      <c r="E95" s="66"/>
      <c r="F95" s="67"/>
      <c r="G95" s="50"/>
      <c r="H95" s="61" t="str">
        <f>IF(G95&lt;&gt;"","",IF(COUNTA(D95:F95)=0,"",COUNTA(D95)*0+COUNTA(E95)*1+COUNTA(F95)*2))</f>
        <v/>
      </c>
      <c r="I95" s="184"/>
      <c r="J95" s="189"/>
      <c r="K95" s="75"/>
    </row>
    <row r="96" spans="1:11" ht="33.75" customHeight="1" thickBot="1" x14ac:dyDescent="0.3">
      <c r="A96" s="185" t="s">
        <v>101</v>
      </c>
      <c r="B96" s="186"/>
      <c r="C96" s="187"/>
      <c r="D96" s="46"/>
      <c r="E96" s="47"/>
      <c r="F96" s="47"/>
      <c r="G96" s="47"/>
      <c r="H96" s="96"/>
      <c r="I96" s="96"/>
      <c r="J96" s="189"/>
      <c r="K96" s="18"/>
    </row>
    <row r="97" spans="1:11" ht="33" customHeight="1" x14ac:dyDescent="0.25">
      <c r="A97" s="137" t="s">
        <v>81</v>
      </c>
      <c r="B97" s="138"/>
      <c r="C97" s="139"/>
      <c r="D97" s="63"/>
      <c r="E97" s="64"/>
      <c r="F97" s="64"/>
      <c r="G97" s="48"/>
      <c r="H97" s="91" t="str">
        <f>IF(G97&lt;&gt;"","",IF(COUNTA(D97:F97)=0,"",COUNTA(D97)*0+COUNTA(E97)*1+COUNTA(F97)*2))</f>
        <v/>
      </c>
      <c r="I97" s="136" t="str">
        <f>IF(COUNTBLANK(H97:H98)=2,"",SUM(H97:H98))</f>
        <v/>
      </c>
      <c r="J97" s="189"/>
      <c r="K97" s="74"/>
    </row>
    <row r="98" spans="1:11" ht="34.15" customHeight="1" thickBot="1" x14ac:dyDescent="0.3">
      <c r="A98" s="123" t="s">
        <v>82</v>
      </c>
      <c r="B98" s="124"/>
      <c r="C98" s="125"/>
      <c r="D98" s="68"/>
      <c r="E98" s="69"/>
      <c r="F98" s="64"/>
      <c r="G98" s="48"/>
      <c r="H98" s="94" t="str">
        <f>IF(G98&lt;&gt;"","",IF(COUNTA(D98:F98)=0,"",COUNTA(D98)*0+COUNTA(E98)*1+COUNTA(F98)*2))</f>
        <v/>
      </c>
      <c r="I98" s="130"/>
      <c r="J98" s="189"/>
      <c r="K98" s="75"/>
    </row>
    <row r="99" spans="1:11" ht="25.15" customHeight="1" thickBot="1" x14ac:dyDescent="0.3">
      <c r="A99" s="185" t="s">
        <v>102</v>
      </c>
      <c r="B99" s="186"/>
      <c r="C99" s="187"/>
      <c r="D99" s="46"/>
      <c r="E99" s="47"/>
      <c r="F99" s="47"/>
      <c r="G99" s="47"/>
      <c r="H99" s="96"/>
      <c r="I99" s="96"/>
      <c r="J99" s="189"/>
      <c r="K99" s="18"/>
    </row>
    <row r="100" spans="1:11" ht="114" customHeight="1" thickBot="1" x14ac:dyDescent="0.3">
      <c r="A100" s="166" t="s">
        <v>83</v>
      </c>
      <c r="B100" s="167"/>
      <c r="C100" s="168"/>
      <c r="D100" s="63"/>
      <c r="E100" s="64"/>
      <c r="F100" s="64"/>
      <c r="G100" s="48"/>
      <c r="H100" s="91" t="str">
        <f>IF(G100&lt;&gt;"","",IF(COUNTA(D100:F100)=0,"",COUNTA(D100)*0+COUNTA(E100)*1+COUNTA(F100)*2))</f>
        <v/>
      </c>
      <c r="I100" s="93" t="str">
        <f>IF(COUNTBLANK(H100:H100)=1,"",SUM(H100:H100))</f>
        <v/>
      </c>
      <c r="J100" s="189"/>
      <c r="K100" s="74"/>
    </row>
    <row r="101" spans="1:11" ht="16.5" thickBot="1" x14ac:dyDescent="0.3">
      <c r="A101" s="185" t="s">
        <v>103</v>
      </c>
      <c r="B101" s="186"/>
      <c r="C101" s="187"/>
      <c r="D101" s="46"/>
      <c r="E101" s="47"/>
      <c r="F101" s="47"/>
      <c r="G101" s="47"/>
      <c r="H101" s="96"/>
      <c r="I101" s="96"/>
      <c r="J101" s="189"/>
      <c r="K101" s="18"/>
    </row>
    <row r="102" spans="1:11" ht="33" customHeight="1" x14ac:dyDescent="0.25">
      <c r="A102" s="137" t="s">
        <v>84</v>
      </c>
      <c r="B102" s="138"/>
      <c r="C102" s="139"/>
      <c r="D102" s="63"/>
      <c r="E102" s="64"/>
      <c r="F102" s="64"/>
      <c r="G102" s="48"/>
      <c r="H102" s="91" t="str">
        <f>IF(G102&lt;&gt;"","",IF(COUNTA(D102:F102)=0,"",COUNTA(D102)*0+COUNTA(E102)*1+COUNTA(F102)*2))</f>
        <v/>
      </c>
      <c r="I102" s="136" t="str">
        <f>IF(COUNTBLANK(H102:H103)=2,"",SUM(H102:H103))</f>
        <v/>
      </c>
      <c r="J102" s="189"/>
      <c r="K102" s="74"/>
    </row>
    <row r="103" spans="1:11" ht="56.25" customHeight="1" thickBot="1" x14ac:dyDescent="0.3">
      <c r="A103" s="123" t="s">
        <v>85</v>
      </c>
      <c r="B103" s="124"/>
      <c r="C103" s="125"/>
      <c r="D103" s="68"/>
      <c r="E103" s="69"/>
      <c r="F103" s="64"/>
      <c r="G103" s="48"/>
      <c r="H103" s="94" t="str">
        <f>IF(G103&lt;&gt;"","",IF(COUNTA(D103:F103)=0,"",COUNTA(D103)*0+COUNTA(E103)*1+COUNTA(F103)*2))</f>
        <v/>
      </c>
      <c r="I103" s="130"/>
      <c r="J103" s="189"/>
      <c r="K103" s="75"/>
    </row>
    <row r="104" spans="1:11" ht="25.15" customHeight="1" thickBot="1" x14ac:dyDescent="0.3">
      <c r="A104" s="185" t="s">
        <v>104</v>
      </c>
      <c r="B104" s="186"/>
      <c r="C104" s="187"/>
      <c r="D104" s="46"/>
      <c r="E104" s="47"/>
      <c r="F104" s="47"/>
      <c r="G104" s="47"/>
      <c r="H104" s="96"/>
      <c r="I104" s="96"/>
      <c r="J104" s="189"/>
      <c r="K104" s="18"/>
    </row>
    <row r="105" spans="1:11" ht="33" customHeight="1" x14ac:dyDescent="0.25">
      <c r="A105" s="137" t="s">
        <v>86</v>
      </c>
      <c r="B105" s="138"/>
      <c r="C105" s="139"/>
      <c r="D105" s="63"/>
      <c r="E105" s="64"/>
      <c r="F105" s="64"/>
      <c r="G105" s="48"/>
      <c r="H105" s="91" t="str">
        <f>IF(G105&lt;&gt;"","",IF(COUNTA(D105:F105)=0,"",COUNTA(D105)*0+COUNTA(E105)*1+COUNTA(F105)*2))</f>
        <v/>
      </c>
      <c r="I105" s="131" t="str">
        <f>IF(COUNTBLANK(H105:H106)=2,"",SUM(H105:H106))</f>
        <v/>
      </c>
      <c r="J105" s="189"/>
      <c r="K105" s="74"/>
    </row>
    <row r="106" spans="1:11" ht="34.15" customHeight="1" thickBot="1" x14ac:dyDescent="0.3">
      <c r="A106" s="123" t="s">
        <v>87</v>
      </c>
      <c r="B106" s="124"/>
      <c r="C106" s="125"/>
      <c r="D106" s="68"/>
      <c r="E106" s="69"/>
      <c r="F106" s="64"/>
      <c r="G106" s="48"/>
      <c r="H106" s="94" t="str">
        <f>IF(G106&lt;&gt;"","",IF(COUNTA(D106:F106)=0,"",COUNTA(D106)*0+COUNTA(E106)*1+COUNTA(F106)*2))</f>
        <v/>
      </c>
      <c r="I106" s="132"/>
      <c r="J106" s="189"/>
      <c r="K106" s="75"/>
    </row>
    <row r="107" spans="1:11" ht="25.15" customHeight="1" thickBot="1" x14ac:dyDescent="0.3">
      <c r="A107" s="133" t="s">
        <v>105</v>
      </c>
      <c r="B107" s="134"/>
      <c r="C107" s="135"/>
      <c r="D107" s="46"/>
      <c r="E107" s="47"/>
      <c r="F107" s="47"/>
      <c r="G107" s="47"/>
      <c r="H107" s="96"/>
      <c r="I107" s="96"/>
      <c r="J107" s="189"/>
      <c r="K107" s="18"/>
    </row>
    <row r="108" spans="1:11" ht="33" customHeight="1" x14ac:dyDescent="0.25">
      <c r="A108" s="140" t="s">
        <v>88</v>
      </c>
      <c r="B108" s="141"/>
      <c r="C108" s="142"/>
      <c r="D108" s="63"/>
      <c r="E108" s="64"/>
      <c r="F108" s="64"/>
      <c r="G108" s="48"/>
      <c r="H108" s="91" t="str">
        <f>IF(G108&lt;&gt;"","",IF(COUNTA(D108:F108)=0,"",COUNTA(D108)*0+COUNTA(E108)*1+COUNTA(F108)*2))</f>
        <v/>
      </c>
      <c r="I108" s="136" t="str">
        <f>IF(COUNTBLANK(H108:H111)=4,"",SUM(H108:H111))</f>
        <v/>
      </c>
      <c r="J108" s="189"/>
      <c r="K108" s="74"/>
    </row>
    <row r="109" spans="1:11" ht="34.15" customHeight="1" thickBot="1" x14ac:dyDescent="0.3">
      <c r="A109" s="143" t="s">
        <v>89</v>
      </c>
      <c r="B109" s="144"/>
      <c r="C109" s="145"/>
      <c r="D109" s="68"/>
      <c r="E109" s="69"/>
      <c r="F109" s="64"/>
      <c r="G109" s="48"/>
      <c r="H109" s="94" t="str">
        <f>IF(G109&lt;&gt;"","",IF(COUNTA(D109:F109)=0,"",COUNTA(D109)*0+COUNTA(E109)*1+COUNTA(F109)*2))</f>
        <v/>
      </c>
      <c r="I109" s="129"/>
      <c r="J109" s="189"/>
      <c r="K109" s="75"/>
    </row>
    <row r="110" spans="1:11" ht="34.15" customHeight="1" thickBot="1" x14ac:dyDescent="0.3">
      <c r="A110" s="143" t="s">
        <v>90</v>
      </c>
      <c r="B110" s="144"/>
      <c r="C110" s="145"/>
      <c r="D110" s="68"/>
      <c r="E110" s="69"/>
      <c r="F110" s="64"/>
      <c r="G110" s="48"/>
      <c r="H110" s="94" t="str">
        <f>IF(G110&lt;&gt;"","",IF(COUNTA(D110:F110)=0,"",COUNTA(D110)*0+COUNTA(E110)*1+COUNTA(F110)*2))</f>
        <v/>
      </c>
      <c r="I110" s="129"/>
      <c r="J110" s="189"/>
      <c r="K110" s="75"/>
    </row>
    <row r="111" spans="1:11" ht="84.75" customHeight="1" thickBot="1" x14ac:dyDescent="0.3">
      <c r="A111" s="143" t="s">
        <v>91</v>
      </c>
      <c r="B111" s="144"/>
      <c r="C111" s="145"/>
      <c r="D111" s="68"/>
      <c r="E111" s="69"/>
      <c r="F111" s="64"/>
      <c r="G111" s="48"/>
      <c r="H111" s="94" t="str">
        <f>IF(G111&lt;&gt;"","",IF(COUNTA(D111:F111)=0,"",COUNTA(D111)*0+COUNTA(E111)*1+COUNTA(F111)*2))</f>
        <v/>
      </c>
      <c r="I111" s="130"/>
      <c r="J111" s="189"/>
      <c r="K111" s="75"/>
    </row>
    <row r="112" spans="1:11" ht="25.15" customHeight="1" thickBot="1" x14ac:dyDescent="0.3">
      <c r="A112" s="126" t="s">
        <v>106</v>
      </c>
      <c r="B112" s="127"/>
      <c r="C112" s="128"/>
      <c r="D112" s="47"/>
      <c r="E112" s="47"/>
      <c r="F112" s="47"/>
      <c r="G112" s="47"/>
      <c r="H112" s="96"/>
      <c r="I112" s="96"/>
      <c r="J112" s="189"/>
      <c r="K112" s="18"/>
    </row>
    <row r="113" spans="1:11" ht="33" customHeight="1" thickBot="1" x14ac:dyDescent="0.3">
      <c r="A113" s="143" t="s">
        <v>92</v>
      </c>
      <c r="B113" s="144"/>
      <c r="C113" s="145"/>
      <c r="D113" s="63"/>
      <c r="E113" s="64"/>
      <c r="F113" s="64"/>
      <c r="G113" s="48"/>
      <c r="H113" s="91" t="str">
        <f>IF(G113&lt;&gt;"","",IF(COUNTA(D113:F113)=0,"",COUNTA(D113)*0+COUNTA(E113)*1+COUNTA(F113)*2))</f>
        <v/>
      </c>
      <c r="I113" s="136" t="str">
        <f>IF(COUNTBLANK(H113:H116)=4,"",SUM(H113:H116))</f>
        <v/>
      </c>
      <c r="J113" s="189"/>
      <c r="K113" s="74"/>
    </row>
    <row r="114" spans="1:11" ht="33" customHeight="1" x14ac:dyDescent="0.25">
      <c r="A114" s="143" t="s">
        <v>93</v>
      </c>
      <c r="B114" s="144"/>
      <c r="C114" s="145"/>
      <c r="D114" s="63"/>
      <c r="E114" s="64"/>
      <c r="F114" s="64"/>
      <c r="G114" s="48"/>
      <c r="H114" s="91" t="str">
        <f>IF(G114&lt;&gt;"","",IF(COUNTA(D114:F114)=0,"",COUNTA(D114)*0+COUNTA(E114)*1+COUNTA(F114)*2))</f>
        <v/>
      </c>
      <c r="I114" s="129"/>
      <c r="J114" s="189"/>
      <c r="K114" s="74"/>
    </row>
    <row r="115" spans="1:11" ht="34.15" customHeight="1" thickBot="1" x14ac:dyDescent="0.3">
      <c r="A115" s="143" t="s">
        <v>94</v>
      </c>
      <c r="B115" s="144"/>
      <c r="C115" s="145"/>
      <c r="D115" s="68"/>
      <c r="E115" s="69"/>
      <c r="F115" s="64"/>
      <c r="G115" s="48"/>
      <c r="H115" s="94" t="str">
        <f>IF(G115&lt;&gt;"","",IF(COUNTA(D115:F115)=0,"",COUNTA(D115)*0+COUNTA(E115)*1+COUNTA(F115)*2))</f>
        <v/>
      </c>
      <c r="I115" s="129"/>
      <c r="J115" s="189"/>
      <c r="K115" s="75"/>
    </row>
    <row r="116" spans="1:11" ht="34.15" customHeight="1" thickBot="1" x14ac:dyDescent="0.3">
      <c r="A116" s="143" t="s">
        <v>95</v>
      </c>
      <c r="B116" s="144"/>
      <c r="C116" s="145"/>
      <c r="D116" s="68"/>
      <c r="E116" s="69"/>
      <c r="F116" s="64"/>
      <c r="G116" s="48"/>
      <c r="H116" s="94" t="str">
        <f>IF(G116&lt;&gt;"","",IF(COUNTA(D116:F116)=0,"",COUNTA(D116)*0+COUNTA(E116)*1+COUNTA(F116)*2))</f>
        <v/>
      </c>
      <c r="I116" s="130"/>
      <c r="J116" s="189"/>
      <c r="K116" s="75"/>
    </row>
    <row r="117" spans="1:11" ht="25.15" customHeight="1" thickBot="1" x14ac:dyDescent="0.3">
      <c r="A117" s="126" t="s">
        <v>107</v>
      </c>
      <c r="B117" s="127"/>
      <c r="C117" s="128"/>
      <c r="D117" s="47"/>
      <c r="E117" s="47"/>
      <c r="F117" s="47"/>
      <c r="G117" s="47"/>
      <c r="H117" s="96"/>
      <c r="I117" s="96"/>
      <c r="J117" s="189"/>
      <c r="K117" s="18"/>
    </row>
    <row r="118" spans="1:11" ht="33" customHeight="1" thickBot="1" x14ac:dyDescent="0.3">
      <c r="A118" s="143" t="s">
        <v>96</v>
      </c>
      <c r="B118" s="144"/>
      <c r="C118" s="145"/>
      <c r="D118" s="63"/>
      <c r="E118" s="64"/>
      <c r="F118" s="64"/>
      <c r="G118" s="48"/>
      <c r="H118" s="91" t="str">
        <f>IF(G118&lt;&gt;"","",IF(COUNTA(D118:F118)=0,"",COUNTA(D118)*0+COUNTA(E118)*1+COUNTA(F118)*2))</f>
        <v/>
      </c>
      <c r="I118" s="129" t="str">
        <f>IF(COUNTBLANK(H118:H119)=2,"",SUM(H118:H119))</f>
        <v/>
      </c>
      <c r="J118" s="189"/>
      <c r="K118" s="74"/>
    </row>
    <row r="119" spans="1:11" ht="33" customHeight="1" thickBot="1" x14ac:dyDescent="0.3">
      <c r="A119" s="217" t="s">
        <v>97</v>
      </c>
      <c r="B119" s="218"/>
      <c r="C119" s="219"/>
      <c r="D119" s="70"/>
      <c r="E119" s="71"/>
      <c r="F119" s="71"/>
      <c r="G119" s="51"/>
      <c r="H119" s="97" t="str">
        <f>IF(G119&lt;&gt;"","",IF(COUNTA(D119:F119)=0,"",COUNTA(D119)*0+COUNTA(E119)*1+COUNTA(F119)*2))</f>
        <v/>
      </c>
      <c r="I119" s="130"/>
      <c r="J119" s="190"/>
      <c r="K119" s="84"/>
    </row>
  </sheetData>
  <sheetProtection sheet="1" objects="1" scenarios="1"/>
  <mergeCells count="148">
    <mergeCell ref="A52:C52"/>
    <mergeCell ref="A111:C111"/>
    <mergeCell ref="A113:C113"/>
    <mergeCell ref="A114:C114"/>
    <mergeCell ref="A115:C115"/>
    <mergeCell ref="A116:C116"/>
    <mergeCell ref="A118:C118"/>
    <mergeCell ref="A119:C119"/>
    <mergeCell ref="A85:C85"/>
    <mergeCell ref="A86:C86"/>
    <mergeCell ref="A92:C92"/>
    <mergeCell ref="A104:C104"/>
    <mergeCell ref="A87:C87"/>
    <mergeCell ref="A62:C62"/>
    <mergeCell ref="A64:C64"/>
    <mergeCell ref="A65:C65"/>
    <mergeCell ref="A67:C67"/>
    <mergeCell ref="A69:C69"/>
    <mergeCell ref="A70:C70"/>
    <mergeCell ref="A71:C71"/>
    <mergeCell ref="A56:C56"/>
    <mergeCell ref="A63:C63"/>
    <mergeCell ref="A84:C84"/>
    <mergeCell ref="A68:C68"/>
    <mergeCell ref="A39:C39"/>
    <mergeCell ref="A40:C40"/>
    <mergeCell ref="A42:C42"/>
    <mergeCell ref="A43:C43"/>
    <mergeCell ref="A44:C44"/>
    <mergeCell ref="A47:C47"/>
    <mergeCell ref="A48:C48"/>
    <mergeCell ref="A49:C49"/>
    <mergeCell ref="A50:C50"/>
    <mergeCell ref="I39:I40"/>
    <mergeCell ref="I47:I50"/>
    <mergeCell ref="J47:J91"/>
    <mergeCell ref="A26:C26"/>
    <mergeCell ref="I27:I28"/>
    <mergeCell ref="A29:C29"/>
    <mergeCell ref="I30:I37"/>
    <mergeCell ref="I20:I25"/>
    <mergeCell ref="I42:I44"/>
    <mergeCell ref="J20:J44"/>
    <mergeCell ref="I85:I86"/>
    <mergeCell ref="I69:I73"/>
    <mergeCell ref="A74:C74"/>
    <mergeCell ref="A51:C51"/>
    <mergeCell ref="I52:I55"/>
    <mergeCell ref="A45:C45"/>
    <mergeCell ref="A46:C46"/>
    <mergeCell ref="A53:C53"/>
    <mergeCell ref="A54:C54"/>
    <mergeCell ref="A55:C55"/>
    <mergeCell ref="A57:C57"/>
    <mergeCell ref="A58:C58"/>
    <mergeCell ref="A59:C59"/>
    <mergeCell ref="A61:C61"/>
    <mergeCell ref="A95:C95"/>
    <mergeCell ref="A97:C97"/>
    <mergeCell ref="A98:C98"/>
    <mergeCell ref="A101:C101"/>
    <mergeCell ref="A72:C72"/>
    <mergeCell ref="A73:C73"/>
    <mergeCell ref="A75:C75"/>
    <mergeCell ref="A76:C76"/>
    <mergeCell ref="A77:C77"/>
    <mergeCell ref="A78:C78"/>
    <mergeCell ref="A79:C79"/>
    <mergeCell ref="A80:C80"/>
    <mergeCell ref="A82:C82"/>
    <mergeCell ref="I88:I91"/>
    <mergeCell ref="A96:C96"/>
    <mergeCell ref="A100:C100"/>
    <mergeCell ref="A102:C102"/>
    <mergeCell ref="A83:C83"/>
    <mergeCell ref="J94:J119"/>
    <mergeCell ref="I97:I98"/>
    <mergeCell ref="A41:C41"/>
    <mergeCell ref="I64:I65"/>
    <mergeCell ref="A66:C66"/>
    <mergeCell ref="I57:I59"/>
    <mergeCell ref="A60:C60"/>
    <mergeCell ref="I61:I62"/>
    <mergeCell ref="A81:C81"/>
    <mergeCell ref="I82:I83"/>
    <mergeCell ref="I75:I80"/>
    <mergeCell ref="A99:C99"/>
    <mergeCell ref="I94:I95"/>
    <mergeCell ref="A93:C93"/>
    <mergeCell ref="A88:C88"/>
    <mergeCell ref="A89:C89"/>
    <mergeCell ref="A90:C90"/>
    <mergeCell ref="A91:C91"/>
    <mergeCell ref="A94:C94"/>
    <mergeCell ref="A18:C18"/>
    <mergeCell ref="A19:C19"/>
    <mergeCell ref="A38:C38"/>
    <mergeCell ref="A20:C20"/>
    <mergeCell ref="A21:C21"/>
    <mergeCell ref="A22:C22"/>
    <mergeCell ref="A23:C23"/>
    <mergeCell ref="A24:C24"/>
    <mergeCell ref="A25:C25"/>
    <mergeCell ref="A27:C27"/>
    <mergeCell ref="A28:C28"/>
    <mergeCell ref="A30:C30"/>
    <mergeCell ref="A31:C31"/>
    <mergeCell ref="A32:C32"/>
    <mergeCell ref="A33:C33"/>
    <mergeCell ref="A34:C34"/>
    <mergeCell ref="A35:C35"/>
    <mergeCell ref="A36:C36"/>
    <mergeCell ref="A37:C37"/>
    <mergeCell ref="A1:K1"/>
    <mergeCell ref="A3:C3"/>
    <mergeCell ref="A4:C4"/>
    <mergeCell ref="A2:C2"/>
    <mergeCell ref="I10:I17"/>
    <mergeCell ref="J10:J17"/>
    <mergeCell ref="J5:J8"/>
    <mergeCell ref="I7:I8"/>
    <mergeCell ref="A6:C6"/>
    <mergeCell ref="A9:C9"/>
    <mergeCell ref="A5:C5"/>
    <mergeCell ref="A7:C7"/>
    <mergeCell ref="A8:C8"/>
    <mergeCell ref="A10:C10"/>
    <mergeCell ref="A11:C11"/>
    <mergeCell ref="A12:C12"/>
    <mergeCell ref="A13:C13"/>
    <mergeCell ref="A14:C14"/>
    <mergeCell ref="A15:C15"/>
    <mergeCell ref="A16:C16"/>
    <mergeCell ref="A17:C17"/>
    <mergeCell ref="A103:C103"/>
    <mergeCell ref="A117:C117"/>
    <mergeCell ref="I118:I119"/>
    <mergeCell ref="I105:I106"/>
    <mergeCell ref="A107:C107"/>
    <mergeCell ref="I108:I111"/>
    <mergeCell ref="A112:C112"/>
    <mergeCell ref="I113:I116"/>
    <mergeCell ref="A105:C105"/>
    <mergeCell ref="A106:C106"/>
    <mergeCell ref="A108:C108"/>
    <mergeCell ref="A109:C109"/>
    <mergeCell ref="A110:C110"/>
    <mergeCell ref="I102:I103"/>
  </mergeCells>
  <pageMargins left="0.70866141732283472" right="0.70866141732283472" top="0.74803149606299213" bottom="0.74803149606299213" header="0.31496062992125984" footer="0.31496062992125984"/>
  <pageSetup paperSize="9" scale="65" fitToHeight="3" orientation="landscape" r:id="rId1"/>
  <headerFooter>
    <oddFooter>&amp;L&amp;"Arial,Gras"&amp;10LAB FORM 50 – Révision 00 – Applicable le 10/10/2019</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B34"/>
  <sheetViews>
    <sheetView tabSelected="1" zoomScale="80" zoomScaleNormal="80" workbookViewId="0">
      <selection activeCell="B73" sqref="B73"/>
    </sheetView>
  </sheetViews>
  <sheetFormatPr baseColWidth="10" defaultRowHeight="15" x14ac:dyDescent="0.25"/>
  <cols>
    <col min="1" max="1" width="68" customWidth="1"/>
    <col min="2" max="2" width="12.5703125" customWidth="1"/>
  </cols>
  <sheetData>
    <row r="1" spans="1:2" ht="8.4499999999999993" customHeight="1" thickBot="1" x14ac:dyDescent="0.3"/>
    <row r="2" spans="1:2" ht="31.15" customHeight="1" thickTop="1" thickBot="1" x14ac:dyDescent="0.3">
      <c r="A2" s="56" t="s">
        <v>125</v>
      </c>
      <c r="B2" s="57" t="s">
        <v>5</v>
      </c>
    </row>
    <row r="3" spans="1:2" s="104" customFormat="1" ht="21.95" customHeight="1" thickBot="1" x14ac:dyDescent="0.3">
      <c r="A3" s="42" t="s">
        <v>121</v>
      </c>
      <c r="B3" s="98">
        <f>'Auto-évaluation'!J5/(6-2*COUNTA('Auto-évaluation'!G5:'Auto-évaluation'!G8))</f>
        <v>0.16666666666666666</v>
      </c>
    </row>
    <row r="4" spans="1:2" s="104" customFormat="1" ht="17.100000000000001" customHeight="1" thickBot="1" x14ac:dyDescent="0.3">
      <c r="A4" s="52" t="s">
        <v>7</v>
      </c>
      <c r="B4" s="99">
        <f>'Auto-évaluation'!I5/(2-2*COUNTA('Auto-évaluation'!G5))</f>
        <v>0.5</v>
      </c>
    </row>
    <row r="5" spans="1:2" s="104" customFormat="1" ht="17.100000000000001" customHeight="1" thickBot="1" x14ac:dyDescent="0.3">
      <c r="A5" s="52" t="s">
        <v>120</v>
      </c>
      <c r="B5" s="99" t="e">
        <f>'Auto-évaluation'!I7/(4-2*COUNTA('Auto-évaluation'!G7:'Auto-évaluation'!G8))</f>
        <v>#VALUE!</v>
      </c>
    </row>
    <row r="6" spans="1:2" s="104" customFormat="1" ht="21.95" customHeight="1" thickBot="1" x14ac:dyDescent="0.3">
      <c r="A6" s="43" t="s">
        <v>119</v>
      </c>
      <c r="B6" s="98" t="e">
        <f>'Auto-évaluation'!J10/(16-2*COUNTA('Auto-évaluation'!G10:'Auto-évaluation'!G17))</f>
        <v>#VALUE!</v>
      </c>
    </row>
    <row r="7" spans="1:2" s="104" customFormat="1" ht="25.15" customHeight="1" thickBot="1" x14ac:dyDescent="0.3">
      <c r="A7" s="41" t="s">
        <v>118</v>
      </c>
      <c r="B7" s="98" t="e">
        <f>'Auto-évaluation'!J20/(42-2*COUNTA('Auto-évaluation'!G20:'Auto-évaluation'!G44))</f>
        <v>#VALUE!</v>
      </c>
    </row>
    <row r="8" spans="1:2" s="104" customFormat="1" ht="17.100000000000001" customHeight="1" thickBot="1" x14ac:dyDescent="0.3">
      <c r="A8" s="53" t="s">
        <v>117</v>
      </c>
      <c r="B8" s="99" t="e">
        <f>'Auto-évaluation'!I20/(12-2*COUNTA('Auto-évaluation'!G20:'Auto-évaluation'!G25))</f>
        <v>#VALUE!</v>
      </c>
    </row>
    <row r="9" spans="1:2" s="104" customFormat="1" ht="17.100000000000001" customHeight="1" thickBot="1" x14ac:dyDescent="0.3">
      <c r="A9" s="53" t="s">
        <v>116</v>
      </c>
      <c r="B9" s="99" t="e">
        <f>IF(4-2*COUNTA('Auto-évaluation'!G27:'Auto-évaluation'!G28)=0,"",'Auto-évaluation'!I27/(4-2*COUNTA('Auto-évaluation'!G27:'Auto-évaluation'!G28)))</f>
        <v>#VALUE!</v>
      </c>
    </row>
    <row r="10" spans="1:2" s="104" customFormat="1" ht="17.100000000000001" customHeight="1" thickBot="1" x14ac:dyDescent="0.3">
      <c r="A10" s="53" t="s">
        <v>115</v>
      </c>
      <c r="B10" s="99" t="e">
        <f>'Auto-évaluation'!I30/(16-2*COUNTA('Auto-évaluation'!G30:'Auto-évaluation'!G37))</f>
        <v>#VALUE!</v>
      </c>
    </row>
    <row r="11" spans="1:2" s="104" customFormat="1" ht="17.100000000000001" customHeight="1" thickBot="1" x14ac:dyDescent="0.3">
      <c r="A11" s="53" t="s">
        <v>114</v>
      </c>
      <c r="B11" s="99" t="e">
        <f>'Auto-évaluation'!I39/(4-2*COUNTA('Auto-évaluation'!G39:'Auto-évaluation'!G40))</f>
        <v>#VALUE!</v>
      </c>
    </row>
    <row r="12" spans="1:2" s="104" customFormat="1" ht="17.100000000000001" customHeight="1" thickBot="1" x14ac:dyDescent="0.3">
      <c r="A12" s="53" t="s">
        <v>113</v>
      </c>
      <c r="B12" s="99" t="e">
        <f>'Auto-évaluation'!I42/(6-2*COUNTA('Auto-évaluation'!G42:'Auto-évaluation'!G44))</f>
        <v>#VALUE!</v>
      </c>
    </row>
    <row r="13" spans="1:2" s="104" customFormat="1" ht="21.95" customHeight="1" thickBot="1" x14ac:dyDescent="0.3">
      <c r="A13" s="40" t="s">
        <v>112</v>
      </c>
      <c r="B13" s="98" t="e">
        <f>'Auto-évaluation'!J47/(70-2*COUNTA('Auto-évaluation'!G47:'Auto-évaluation'!G91))</f>
        <v>#VALUE!</v>
      </c>
    </row>
    <row r="14" spans="1:2" s="104" customFormat="1" ht="17.100000000000001" customHeight="1" thickBot="1" x14ac:dyDescent="0.3">
      <c r="A14" s="54" t="s">
        <v>111</v>
      </c>
      <c r="B14" s="99" t="e">
        <f>'Auto-évaluation'!I47/(8-2*COUNTA('Auto-évaluation'!G47:'Auto-évaluation'!G50))</f>
        <v>#VALUE!</v>
      </c>
    </row>
    <row r="15" spans="1:2" s="104" customFormat="1" ht="17.100000000000001" customHeight="1" thickBot="1" x14ac:dyDescent="0.3">
      <c r="A15" s="54" t="s">
        <v>110</v>
      </c>
      <c r="B15" s="99" t="e">
        <f>'Auto-évaluation'!I52/(8-2*COUNTA('Auto-évaluation'!G52:'Auto-évaluation'!G55))</f>
        <v>#VALUE!</v>
      </c>
    </row>
    <row r="16" spans="1:2" s="104" customFormat="1" ht="17.100000000000001" customHeight="1" thickBot="1" x14ac:dyDescent="0.3">
      <c r="A16" s="54" t="s">
        <v>109</v>
      </c>
      <c r="B16" s="99" t="e">
        <f>IF(6-2*COUNTA('Auto-évaluation'!G57:'Auto-évaluation'!G59)=0,"",'Auto-évaluation'!I57/(6-2*COUNTA('Auto-évaluation'!G57:'Auto-évaluation'!G59)))</f>
        <v>#VALUE!</v>
      </c>
    </row>
    <row r="17" spans="1:2" s="104" customFormat="1" ht="17.100000000000001" customHeight="1" thickBot="1" x14ac:dyDescent="0.3">
      <c r="A17" s="54" t="s">
        <v>108</v>
      </c>
      <c r="B17" s="99" t="e">
        <f>'Auto-évaluation'!I61/(4-2*COUNTA('Auto-évaluation'!G61:'Auto-évaluation'!G62))</f>
        <v>#VALUE!</v>
      </c>
    </row>
    <row r="18" spans="1:2" s="104" customFormat="1" ht="17.100000000000001" customHeight="1" thickBot="1" x14ac:dyDescent="0.3">
      <c r="A18" s="54" t="s">
        <v>50</v>
      </c>
      <c r="B18" s="99" t="e">
        <f>'Auto-évaluation'!I64/(4-2*COUNTA('Auto-évaluation'!G64:'Auto-évaluation'!G65))</f>
        <v>#VALUE!</v>
      </c>
    </row>
    <row r="19" spans="1:2" s="104" customFormat="1" ht="17.100000000000001" customHeight="1" thickBot="1" x14ac:dyDescent="0.3">
      <c r="A19" s="54" t="s">
        <v>53</v>
      </c>
      <c r="B19" s="99" t="e">
        <f>'Auto-évaluation'!I67/(2-2*COUNTA('Auto-évaluation'!G67))</f>
        <v>#VALUE!</v>
      </c>
    </row>
    <row r="20" spans="1:2" s="104" customFormat="1" ht="17.100000000000001" customHeight="1" thickBot="1" x14ac:dyDescent="0.3">
      <c r="A20" s="54" t="s">
        <v>55</v>
      </c>
      <c r="B20" s="99" t="e">
        <f>'Auto-évaluation'!I69/(10-2*COUNTA('Auto-évaluation'!G69:'Auto-évaluation'!G73))</f>
        <v>#VALUE!</v>
      </c>
    </row>
    <row r="21" spans="1:2" s="104" customFormat="1" ht="17.100000000000001" customHeight="1" thickBot="1" x14ac:dyDescent="0.3">
      <c r="A21" s="54" t="s">
        <v>61</v>
      </c>
      <c r="B21" s="99" t="e">
        <f>'Auto-évaluation'!I75/(12-2*COUNTA('Auto-évaluation'!G75:'Auto-évaluation'!G80))</f>
        <v>#VALUE!</v>
      </c>
    </row>
    <row r="22" spans="1:2" s="104" customFormat="1" ht="17.100000000000001" customHeight="1" thickBot="1" x14ac:dyDescent="0.3">
      <c r="A22" s="54" t="s">
        <v>68</v>
      </c>
      <c r="B22" s="99" t="e">
        <f>'Auto-évaluation'!I82/(4-2*COUNTA('Auto-évaluation'!G82:'Auto-évaluation'!G83))</f>
        <v>#VALUE!</v>
      </c>
    </row>
    <row r="23" spans="1:2" s="104" customFormat="1" ht="17.100000000000001" customHeight="1" thickBot="1" x14ac:dyDescent="0.3">
      <c r="A23" s="54" t="s">
        <v>71</v>
      </c>
      <c r="B23" s="99" t="e">
        <f>'Auto-évaluation'!I85/(4-2*COUNTA('Auto-évaluation'!G85:'Auto-évaluation'!G86))</f>
        <v>#VALUE!</v>
      </c>
    </row>
    <row r="24" spans="1:2" s="104" customFormat="1" ht="17.100000000000001" customHeight="1" thickBot="1" x14ac:dyDescent="0.3">
      <c r="A24" s="54" t="s">
        <v>74</v>
      </c>
      <c r="B24" s="99" t="e">
        <f>'Auto-évaluation'!I88/(8-2*COUNTA('Auto-évaluation'!G88:'Auto-évaluation'!G91))</f>
        <v>#VALUE!</v>
      </c>
    </row>
    <row r="25" spans="1:2" s="104" customFormat="1" ht="21.95" customHeight="1" thickBot="1" x14ac:dyDescent="0.3">
      <c r="A25" s="20" t="s">
        <v>100</v>
      </c>
      <c r="B25" s="98" t="e">
        <f>'Auto-évaluation'!J94/(38-2*COUNTA('Auto-évaluation'!G94:'Auto-évaluation'!G119))</f>
        <v>#VALUE!</v>
      </c>
    </row>
    <row r="26" spans="1:2" s="104" customFormat="1" ht="17.100000000000001" customHeight="1" thickBot="1" x14ac:dyDescent="0.3">
      <c r="A26" s="55" t="s">
        <v>99</v>
      </c>
      <c r="B26" s="99" t="e">
        <f>'Auto-évaluation'!I94/(4-2*COUNTA('Auto-évaluation'!G94:'Auto-évaluation'!G95))</f>
        <v>#VALUE!</v>
      </c>
    </row>
    <row r="27" spans="1:2" s="104" customFormat="1" ht="17.100000000000001" customHeight="1" thickBot="1" x14ac:dyDescent="0.3">
      <c r="A27" s="55" t="s">
        <v>101</v>
      </c>
      <c r="B27" s="99" t="e">
        <f>'Auto-évaluation'!I97/(4-2*COUNTA('Auto-évaluation'!G97:'Auto-évaluation'!G98))</f>
        <v>#VALUE!</v>
      </c>
    </row>
    <row r="28" spans="1:2" s="104" customFormat="1" ht="17.100000000000001" customHeight="1" thickBot="1" x14ac:dyDescent="0.3">
      <c r="A28" s="55" t="s">
        <v>102</v>
      </c>
      <c r="B28" s="99" t="e">
        <f>'Auto-évaluation'!I100/(2-2*COUNTA('Auto-évaluation'!G100))</f>
        <v>#VALUE!</v>
      </c>
    </row>
    <row r="29" spans="1:2" s="104" customFormat="1" ht="17.100000000000001" customHeight="1" thickBot="1" x14ac:dyDescent="0.3">
      <c r="A29" s="55" t="s">
        <v>103</v>
      </c>
      <c r="B29" s="99" t="e">
        <f>'Auto-évaluation'!I102/(4-2*COUNTA('Auto-évaluation'!G102:'Auto-évaluation'!G103))</f>
        <v>#VALUE!</v>
      </c>
    </row>
    <row r="30" spans="1:2" s="104" customFormat="1" ht="17.100000000000001" customHeight="1" thickBot="1" x14ac:dyDescent="0.3">
      <c r="A30" s="55" t="s">
        <v>104</v>
      </c>
      <c r="B30" s="99" t="e">
        <f>'Auto-évaluation'!I105/(4-2*COUNTA('Auto-évaluation'!G105:'Auto-évaluation'!G106))</f>
        <v>#VALUE!</v>
      </c>
    </row>
    <row r="31" spans="1:2" s="104" customFormat="1" ht="17.100000000000001" customHeight="1" thickBot="1" x14ac:dyDescent="0.3">
      <c r="A31" s="55" t="s">
        <v>105</v>
      </c>
      <c r="B31" s="99" t="e">
        <f>'Auto-évaluation'!I108/(8-2*COUNTA('Auto-évaluation'!G108:'Auto-évaluation'!G111))</f>
        <v>#VALUE!</v>
      </c>
    </row>
    <row r="32" spans="1:2" s="104" customFormat="1" ht="17.100000000000001" customHeight="1" thickBot="1" x14ac:dyDescent="0.3">
      <c r="A32" s="55" t="s">
        <v>106</v>
      </c>
      <c r="B32" s="99" t="e">
        <f>'Auto-évaluation'!I113/(8-2*COUNTA('Auto-évaluation'!G113:'Auto-évaluation'!G116))</f>
        <v>#VALUE!</v>
      </c>
    </row>
    <row r="33" spans="1:2" s="104" customFormat="1" ht="17.100000000000001" customHeight="1" thickBot="1" x14ac:dyDescent="0.3">
      <c r="A33" s="58" t="s">
        <v>107</v>
      </c>
      <c r="B33" s="100" t="e">
        <f>'Auto-évaluation'!I118/(4-2*COUNTA('Auto-évaluation'!G118:'Auto-évaluation'!G119))</f>
        <v>#VALUE!</v>
      </c>
    </row>
    <row r="34" spans="1:2" ht="15.75" thickTop="1" x14ac:dyDescent="0.25"/>
  </sheetData>
  <conditionalFormatting sqref="B3:B28">
    <cfRule type="cellIs" dxfId="5" priority="7" operator="equal">
      <formula>1</formula>
    </cfRule>
    <cfRule type="cellIs" dxfId="4" priority="8" operator="between">
      <formula>0.5</formula>
      <formula>0.99</formula>
    </cfRule>
    <cfRule type="cellIs" dxfId="3" priority="9" operator="lessThan">
      <formula>0.5</formula>
    </cfRule>
  </conditionalFormatting>
  <conditionalFormatting sqref="B29:B33">
    <cfRule type="cellIs" dxfId="2" priority="1" operator="equal">
      <formula>1</formula>
    </cfRule>
    <cfRule type="cellIs" dxfId="1" priority="2" operator="between">
      <formula>0.5</formula>
      <formula>0.99</formula>
    </cfRule>
    <cfRule type="cellIs" dxfId="0" priority="3" operator="lessThan">
      <formula>0.5</formula>
    </cfRule>
  </conditionalFormatting>
  <pageMargins left="0.70866141732283472" right="0.70866141732283472" top="0.74803149606299213" bottom="0.74803149606299213" header="0.31496062992125984" footer="0.31496062992125984"/>
  <pageSetup paperSize="9" scale="76" fitToHeight="2" orientation="landscape" r:id="rId1"/>
  <headerFooter>
    <oddFooter>&amp;L&amp;"Arial,Gras"&amp;10LAB FORM 50 – Révision 00 – Applicable le 10/10/2019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B5"/>
  <sheetViews>
    <sheetView view="pageLayout" zoomScaleNormal="100" workbookViewId="0">
      <selection activeCell="B55" sqref="B55"/>
    </sheetView>
  </sheetViews>
  <sheetFormatPr baseColWidth="10" defaultRowHeight="15" x14ac:dyDescent="0.25"/>
  <cols>
    <col min="1" max="1" width="27.140625" style="59" customWidth="1"/>
    <col min="2" max="2" width="90.7109375" customWidth="1"/>
  </cols>
  <sheetData>
    <row r="1" spans="1:2" ht="38.25" customHeight="1" x14ac:dyDescent="0.25">
      <c r="A1" s="223" t="s">
        <v>126</v>
      </c>
      <c r="B1" s="223"/>
    </row>
    <row r="2" spans="1:2" ht="34.5" customHeight="1" x14ac:dyDescent="0.25">
      <c r="A2" s="106" t="s">
        <v>127</v>
      </c>
      <c r="B2" s="107" t="s">
        <v>128</v>
      </c>
    </row>
    <row r="3" spans="1:2" ht="34.5" customHeight="1" x14ac:dyDescent="0.25">
      <c r="A3" s="108" t="s">
        <v>129</v>
      </c>
      <c r="B3" s="107" t="s">
        <v>130</v>
      </c>
    </row>
    <row r="4" spans="1:2" ht="34.5" customHeight="1" x14ac:dyDescent="0.25">
      <c r="A4" s="224" t="s">
        <v>131</v>
      </c>
      <c r="B4" s="109" t="s">
        <v>133</v>
      </c>
    </row>
    <row r="5" spans="1:2" ht="34.5" customHeight="1" x14ac:dyDescent="0.25">
      <c r="A5" s="224"/>
      <c r="B5" s="110" t="s">
        <v>132</v>
      </c>
    </row>
  </sheetData>
  <sheetProtection sheet="1" objects="1" scenarios="1"/>
  <mergeCells count="2">
    <mergeCell ref="A1:B1"/>
    <mergeCell ref="A4:A5"/>
  </mergeCells>
  <hyperlinks>
    <hyperlink ref="B5" r:id="rId1" xr:uid="{00000000-0004-0000-0300-000000000000}"/>
  </hyperlinks>
  <pageMargins left="0.70866141732283472" right="0.70866141732283472" top="0.74803149606299213" bottom="0.74803149606299213" header="0.31496062992125984" footer="0.31496062992125984"/>
  <pageSetup paperSize="9" scale="73" orientation="portrait" r:id="rId2"/>
  <headerFooter>
    <oddFooter>&amp;L&amp;"Arial,Gras"&amp;10LAB FORM 50 – Révision 00 – Applicable le 10/10/2019</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745CDC1755794D978D701F2981B555" ma:contentTypeVersion="17" ma:contentTypeDescription="Crée un document." ma:contentTypeScope="" ma:versionID="31446b90a5c7a2501697f66f30b99e10">
  <xsd:schema xmlns:xsd="http://www.w3.org/2001/XMLSchema" xmlns:xs="http://www.w3.org/2001/XMLSchema" xmlns:p="http://schemas.microsoft.com/office/2006/metadata/properties" xmlns:ns2="14f2c81b-0213-4913-9168-28f4901355d0" xmlns:ns3="f8f513f9-1b19-4bc7-a1bc-1bca37c48fa5" targetNamespace="http://schemas.microsoft.com/office/2006/metadata/properties" ma:root="true" ma:fieldsID="9a308ba395cd2cab2fdfd9585327f8c2" ns2:_="" ns3:_="">
    <xsd:import namespace="14f2c81b-0213-4913-9168-28f4901355d0"/>
    <xsd:import namespace="f8f513f9-1b19-4bc7-a1bc-1bca37c48fa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f2c81b-0213-4913-9168-28f490135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eaea88e-6198-431c-bd4c-94beed3c58b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f513f9-1b19-4bc7-a1bc-1bca37c48fa5"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18e8697d-c255-4aec-962e-188e4da98e63}" ma:internalName="TaxCatchAll" ma:showField="CatchAllData" ma:web="f8f513f9-1b19-4bc7-a1bc-1bca37c48f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45FE3A-815E-4276-A75B-A826F7CCBF19}"/>
</file>

<file path=customXml/itemProps2.xml><?xml version="1.0" encoding="utf-8"?>
<ds:datastoreItem xmlns:ds="http://schemas.openxmlformats.org/officeDocument/2006/customXml" ds:itemID="{FED1C6D2-9512-42D4-A756-0E4474EA58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Page de garde</vt:lpstr>
      <vt:lpstr>Auto-évaluation</vt:lpstr>
      <vt:lpstr>Graphiques</vt:lpstr>
      <vt:lpstr>Glossaire</vt:lpstr>
      <vt:lpstr>'Auto-évaluation'!Impression_des_titres</vt:lpstr>
    </vt:vector>
  </TitlesOfParts>
  <Company>COFRAC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Compétences objets d'une accréditation inspection</dc:title>
  <dc:creator>Section Inspection</dc:creator>
  <cp:lastModifiedBy>SRI</cp:lastModifiedBy>
  <cp:lastPrinted>2019-10-11T09:45:52Z</cp:lastPrinted>
  <dcterms:created xsi:type="dcterms:W3CDTF">2017-09-21T12:58:52Z</dcterms:created>
  <dcterms:modified xsi:type="dcterms:W3CDTF">2019-10-11T09:46:23Z</dcterms:modified>
</cp:coreProperties>
</file>